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360" yWindow="15" windowWidth="20955" windowHeight="9720" activeTab="5"/>
  </bookViews>
  <sheets>
    <sheet name="22.01" sheetId="6" r:id="rId1"/>
    <sheet name="23.01" sheetId="5" r:id="rId2"/>
    <sheet name="24.01" sheetId="4" r:id="rId3"/>
    <sheet name="25.01" sheetId="3" r:id="rId4"/>
    <sheet name="26.01" sheetId="2" r:id="rId5"/>
    <sheet name="27.01" sheetId="1" r:id="rId6"/>
  </sheets>
  <calcPr calcId="152511"/>
</workbook>
</file>

<file path=xl/calcChain.xml><?xml version="1.0" encoding="utf-8"?>
<calcChain xmlns="http://schemas.openxmlformats.org/spreadsheetml/2006/main">
  <c r="B195" i="6" l="1"/>
  <c r="A195" i="6"/>
  <c r="L194" i="6"/>
  <c r="J194" i="6"/>
  <c r="I194" i="6"/>
  <c r="H194" i="6"/>
  <c r="G194" i="6"/>
  <c r="F194" i="6"/>
  <c r="B185" i="6"/>
  <c r="A185" i="6"/>
  <c r="L184" i="6"/>
  <c r="L195" i="6" s="1"/>
  <c r="J184" i="6"/>
  <c r="J195" i="6" s="1"/>
  <c r="I184" i="6"/>
  <c r="I195" i="6" s="1"/>
  <c r="H184" i="6"/>
  <c r="H195" i="6" s="1"/>
  <c r="G184" i="6"/>
  <c r="G195" i="6" s="1"/>
  <c r="F184" i="6"/>
  <c r="F195" i="6" s="1"/>
  <c r="B176" i="6"/>
  <c r="A176" i="6"/>
  <c r="L175" i="6"/>
  <c r="J175" i="6"/>
  <c r="I175" i="6"/>
  <c r="H175" i="6"/>
  <c r="G175" i="6"/>
  <c r="F175" i="6"/>
  <c r="B166" i="6"/>
  <c r="A166" i="6"/>
  <c r="L165" i="6"/>
  <c r="L176" i="6" s="1"/>
  <c r="J165" i="6"/>
  <c r="J176" i="6" s="1"/>
  <c r="I165" i="6"/>
  <c r="I176" i="6" s="1"/>
  <c r="H165" i="6"/>
  <c r="H176" i="6" s="1"/>
  <c r="G165" i="6"/>
  <c r="G176" i="6" s="1"/>
  <c r="F165" i="6"/>
  <c r="F176" i="6" s="1"/>
  <c r="B157" i="6"/>
  <c r="A157" i="6"/>
  <c r="L156" i="6"/>
  <c r="J156" i="6"/>
  <c r="I156" i="6"/>
  <c r="H156" i="6"/>
  <c r="G156" i="6"/>
  <c r="F156" i="6"/>
  <c r="B147" i="6"/>
  <c r="A147" i="6"/>
  <c r="L146" i="6"/>
  <c r="L157" i="6" s="1"/>
  <c r="J146" i="6"/>
  <c r="J157" i="6" s="1"/>
  <c r="I146" i="6"/>
  <c r="I157" i="6" s="1"/>
  <c r="H146" i="6"/>
  <c r="H157" i="6" s="1"/>
  <c r="G146" i="6"/>
  <c r="G157" i="6" s="1"/>
  <c r="F146" i="6"/>
  <c r="F157" i="6" s="1"/>
  <c r="B138" i="6"/>
  <c r="A138" i="6"/>
  <c r="L137" i="6"/>
  <c r="J137" i="6"/>
  <c r="I137" i="6"/>
  <c r="H137" i="6"/>
  <c r="G137" i="6"/>
  <c r="F137" i="6"/>
  <c r="B128" i="6"/>
  <c r="A128" i="6"/>
  <c r="L127" i="6"/>
  <c r="L138" i="6" s="1"/>
  <c r="J127" i="6"/>
  <c r="J138" i="6" s="1"/>
  <c r="I127" i="6"/>
  <c r="I138" i="6" s="1"/>
  <c r="H127" i="6"/>
  <c r="H138" i="6" s="1"/>
  <c r="G127" i="6"/>
  <c r="G138" i="6" s="1"/>
  <c r="F127" i="6"/>
  <c r="F138" i="6" s="1"/>
  <c r="B119" i="6"/>
  <c r="A119" i="6"/>
  <c r="L118" i="6"/>
  <c r="J118" i="6"/>
  <c r="I118" i="6"/>
  <c r="H118" i="6"/>
  <c r="G118" i="6"/>
  <c r="F118" i="6"/>
  <c r="B109" i="6"/>
  <c r="A109" i="6"/>
  <c r="L108" i="6"/>
  <c r="L119" i="6" s="1"/>
  <c r="J108" i="6"/>
  <c r="J119" i="6" s="1"/>
  <c r="I108" i="6"/>
  <c r="I119" i="6" s="1"/>
  <c r="H108" i="6"/>
  <c r="H119" i="6" s="1"/>
  <c r="G108" i="6"/>
  <c r="G119" i="6" s="1"/>
  <c r="F108" i="6"/>
  <c r="F119" i="6" s="1"/>
  <c r="B100" i="6"/>
  <c r="A100" i="6"/>
  <c r="L99" i="6"/>
  <c r="J99" i="6"/>
  <c r="I99" i="6"/>
  <c r="H99" i="6"/>
  <c r="G99" i="6"/>
  <c r="F99" i="6"/>
  <c r="B90" i="6"/>
  <c r="A90" i="6"/>
  <c r="L89" i="6"/>
  <c r="L100" i="6" s="1"/>
  <c r="J89" i="6"/>
  <c r="J100" i="6" s="1"/>
  <c r="I89" i="6"/>
  <c r="I100" i="6" s="1"/>
  <c r="H89" i="6"/>
  <c r="H100" i="6" s="1"/>
  <c r="G89" i="6"/>
  <c r="G100" i="6" s="1"/>
  <c r="F89" i="6"/>
  <c r="F100" i="6" s="1"/>
  <c r="B81" i="6"/>
  <c r="A81" i="6"/>
  <c r="L80" i="6"/>
  <c r="J80" i="6"/>
  <c r="I80" i="6"/>
  <c r="H80" i="6"/>
  <c r="G80" i="6"/>
  <c r="F80" i="6"/>
  <c r="B71" i="6"/>
  <c r="A71" i="6"/>
  <c r="L70" i="6"/>
  <c r="L81" i="6" s="1"/>
  <c r="J70" i="6"/>
  <c r="J81" i="6" s="1"/>
  <c r="I70" i="6"/>
  <c r="I81" i="6" s="1"/>
  <c r="H70" i="6"/>
  <c r="H81" i="6" s="1"/>
  <c r="G70" i="6"/>
  <c r="G81" i="6" s="1"/>
  <c r="F70" i="6"/>
  <c r="F81" i="6" s="1"/>
  <c r="B62" i="6"/>
  <c r="A62" i="6"/>
  <c r="L61" i="6"/>
  <c r="J61" i="6"/>
  <c r="I61" i="6"/>
  <c r="H61" i="6"/>
  <c r="G61" i="6"/>
  <c r="F61" i="6"/>
  <c r="B52" i="6"/>
  <c r="A52" i="6"/>
  <c r="L51" i="6"/>
  <c r="L62" i="6" s="1"/>
  <c r="J51" i="6"/>
  <c r="J62" i="6" s="1"/>
  <c r="I51" i="6"/>
  <c r="I62" i="6" s="1"/>
  <c r="H51" i="6"/>
  <c r="H62" i="6" s="1"/>
  <c r="G51" i="6"/>
  <c r="G62" i="6" s="1"/>
  <c r="F51" i="6"/>
  <c r="F62" i="6" s="1"/>
  <c r="B43" i="6"/>
  <c r="A43" i="6"/>
  <c r="L42" i="6"/>
  <c r="J42" i="6"/>
  <c r="I42" i="6"/>
  <c r="H42" i="6"/>
  <c r="G42" i="6"/>
  <c r="F42" i="6"/>
  <c r="B33" i="6"/>
  <c r="A33" i="6"/>
  <c r="L32" i="6"/>
  <c r="L43" i="6" s="1"/>
  <c r="J32" i="6"/>
  <c r="J43" i="6" s="1"/>
  <c r="I32" i="6"/>
  <c r="I43" i="6" s="1"/>
  <c r="H32" i="6"/>
  <c r="H43" i="6" s="1"/>
  <c r="G32" i="6"/>
  <c r="G43" i="6" s="1"/>
  <c r="F32" i="6"/>
  <c r="F43" i="6" s="1"/>
  <c r="B24" i="6"/>
  <c r="A24" i="6"/>
  <c r="L23" i="6"/>
  <c r="J23" i="6"/>
  <c r="I23" i="6"/>
  <c r="H23" i="6"/>
  <c r="G23" i="6"/>
  <c r="F23" i="6"/>
  <c r="B14" i="6"/>
  <c r="A14" i="6"/>
  <c r="L13" i="6"/>
  <c r="L24" i="6" s="1"/>
  <c r="L196" i="6" s="1"/>
  <c r="J13" i="6"/>
  <c r="I13" i="6"/>
  <c r="I24" i="6" s="1"/>
  <c r="I196" i="6" s="1"/>
  <c r="H13" i="6"/>
  <c r="H24" i="6" s="1"/>
  <c r="H196" i="6" s="1"/>
  <c r="G13" i="6"/>
  <c r="F13" i="6"/>
  <c r="B195" i="5"/>
  <c r="A195" i="5"/>
  <c r="L194" i="5"/>
  <c r="J194" i="5"/>
  <c r="I194" i="5"/>
  <c r="H194" i="5"/>
  <c r="G194" i="5"/>
  <c r="F194" i="5"/>
  <c r="B185" i="5"/>
  <c r="A185" i="5"/>
  <c r="L184" i="5"/>
  <c r="L195" i="5" s="1"/>
  <c r="J184" i="5"/>
  <c r="J195" i="5" s="1"/>
  <c r="I184" i="5"/>
  <c r="I195" i="5" s="1"/>
  <c r="H184" i="5"/>
  <c r="H195" i="5" s="1"/>
  <c r="G184" i="5"/>
  <c r="G195" i="5" s="1"/>
  <c r="F184" i="5"/>
  <c r="F195" i="5" s="1"/>
  <c r="B176" i="5"/>
  <c r="A176" i="5"/>
  <c r="L175" i="5"/>
  <c r="J175" i="5"/>
  <c r="I175" i="5"/>
  <c r="H175" i="5"/>
  <c r="G175" i="5"/>
  <c r="F175" i="5"/>
  <c r="B166" i="5"/>
  <c r="A166" i="5"/>
  <c r="L165" i="5"/>
  <c r="L176" i="5" s="1"/>
  <c r="J165" i="5"/>
  <c r="J176" i="5" s="1"/>
  <c r="I165" i="5"/>
  <c r="I176" i="5" s="1"/>
  <c r="H165" i="5"/>
  <c r="H176" i="5" s="1"/>
  <c r="G165" i="5"/>
  <c r="G176" i="5" s="1"/>
  <c r="F165" i="5"/>
  <c r="F176" i="5" s="1"/>
  <c r="B157" i="5"/>
  <c r="A157" i="5"/>
  <c r="L156" i="5"/>
  <c r="J156" i="5"/>
  <c r="I156" i="5"/>
  <c r="H156" i="5"/>
  <c r="G156" i="5"/>
  <c r="F156" i="5"/>
  <c r="B147" i="5"/>
  <c r="A147" i="5"/>
  <c r="L146" i="5"/>
  <c r="L157" i="5" s="1"/>
  <c r="J146" i="5"/>
  <c r="J157" i="5" s="1"/>
  <c r="I146" i="5"/>
  <c r="I157" i="5" s="1"/>
  <c r="H146" i="5"/>
  <c r="H157" i="5" s="1"/>
  <c r="G146" i="5"/>
  <c r="G157" i="5" s="1"/>
  <c r="F146" i="5"/>
  <c r="F157" i="5" s="1"/>
  <c r="B138" i="5"/>
  <c r="A138" i="5"/>
  <c r="L137" i="5"/>
  <c r="J137" i="5"/>
  <c r="I137" i="5"/>
  <c r="H137" i="5"/>
  <c r="G137" i="5"/>
  <c r="F137" i="5"/>
  <c r="B128" i="5"/>
  <c r="A128" i="5"/>
  <c r="L127" i="5"/>
  <c r="L138" i="5" s="1"/>
  <c r="J127" i="5"/>
  <c r="J138" i="5" s="1"/>
  <c r="I127" i="5"/>
  <c r="I138" i="5" s="1"/>
  <c r="H127" i="5"/>
  <c r="H138" i="5" s="1"/>
  <c r="G127" i="5"/>
  <c r="G138" i="5" s="1"/>
  <c r="F127" i="5"/>
  <c r="F138" i="5" s="1"/>
  <c r="B119" i="5"/>
  <c r="A119" i="5"/>
  <c r="L118" i="5"/>
  <c r="J118" i="5"/>
  <c r="I118" i="5"/>
  <c r="H118" i="5"/>
  <c r="G118" i="5"/>
  <c r="F118" i="5"/>
  <c r="B109" i="5"/>
  <c r="A109" i="5"/>
  <c r="L108" i="5"/>
  <c r="L119" i="5" s="1"/>
  <c r="J108" i="5"/>
  <c r="J119" i="5" s="1"/>
  <c r="I108" i="5"/>
  <c r="I119" i="5" s="1"/>
  <c r="H108" i="5"/>
  <c r="H119" i="5" s="1"/>
  <c r="G108" i="5"/>
  <c r="G119" i="5" s="1"/>
  <c r="F108" i="5"/>
  <c r="F119" i="5" s="1"/>
  <c r="B100" i="5"/>
  <c r="A100" i="5"/>
  <c r="L99" i="5"/>
  <c r="J99" i="5"/>
  <c r="I99" i="5"/>
  <c r="H99" i="5"/>
  <c r="G99" i="5"/>
  <c r="F99" i="5"/>
  <c r="B90" i="5"/>
  <c r="A90" i="5"/>
  <c r="L89" i="5"/>
  <c r="L100" i="5" s="1"/>
  <c r="J89" i="5"/>
  <c r="J100" i="5" s="1"/>
  <c r="I89" i="5"/>
  <c r="I100" i="5" s="1"/>
  <c r="H89" i="5"/>
  <c r="H100" i="5" s="1"/>
  <c r="G89" i="5"/>
  <c r="G100" i="5" s="1"/>
  <c r="F89" i="5"/>
  <c r="F100" i="5" s="1"/>
  <c r="B81" i="5"/>
  <c r="A81" i="5"/>
  <c r="L80" i="5"/>
  <c r="J80" i="5"/>
  <c r="I80" i="5"/>
  <c r="H80" i="5"/>
  <c r="G80" i="5"/>
  <c r="F80" i="5"/>
  <c r="B71" i="5"/>
  <c r="A71" i="5"/>
  <c r="L70" i="5"/>
  <c r="L81" i="5" s="1"/>
  <c r="J70" i="5"/>
  <c r="J81" i="5" s="1"/>
  <c r="I70" i="5"/>
  <c r="I81" i="5" s="1"/>
  <c r="H70" i="5"/>
  <c r="H81" i="5" s="1"/>
  <c r="G70" i="5"/>
  <c r="G81" i="5" s="1"/>
  <c r="F70" i="5"/>
  <c r="F81" i="5" s="1"/>
  <c r="B62" i="5"/>
  <c r="A62" i="5"/>
  <c r="L61" i="5"/>
  <c r="J61" i="5"/>
  <c r="I61" i="5"/>
  <c r="H61" i="5"/>
  <c r="G61" i="5"/>
  <c r="F61" i="5"/>
  <c r="B52" i="5"/>
  <c r="A52" i="5"/>
  <c r="L51" i="5"/>
  <c r="L62" i="5" s="1"/>
  <c r="J51" i="5"/>
  <c r="J62" i="5" s="1"/>
  <c r="I51" i="5"/>
  <c r="I62" i="5" s="1"/>
  <c r="H51" i="5"/>
  <c r="H62" i="5" s="1"/>
  <c r="G51" i="5"/>
  <c r="G62" i="5" s="1"/>
  <c r="F51" i="5"/>
  <c r="F62" i="5" s="1"/>
  <c r="B43" i="5"/>
  <c r="A43" i="5"/>
  <c r="L42" i="5"/>
  <c r="J42" i="5"/>
  <c r="I42" i="5"/>
  <c r="H42" i="5"/>
  <c r="G42" i="5"/>
  <c r="F42" i="5"/>
  <c r="B33" i="5"/>
  <c r="A33" i="5"/>
  <c r="L32" i="5"/>
  <c r="L43" i="5" s="1"/>
  <c r="J32" i="5"/>
  <c r="J43" i="5" s="1"/>
  <c r="I32" i="5"/>
  <c r="I43" i="5" s="1"/>
  <c r="H32" i="5"/>
  <c r="H43" i="5" s="1"/>
  <c r="G32" i="5"/>
  <c r="G43" i="5" s="1"/>
  <c r="F32" i="5"/>
  <c r="F43" i="5" s="1"/>
  <c r="B24" i="5"/>
  <c r="A24" i="5"/>
  <c r="L23" i="5"/>
  <c r="J23" i="5"/>
  <c r="I23" i="5"/>
  <c r="H23" i="5"/>
  <c r="G23" i="5"/>
  <c r="F23" i="5"/>
  <c r="B14" i="5"/>
  <c r="A14" i="5"/>
  <c r="L13" i="5"/>
  <c r="L24" i="5" s="1"/>
  <c r="L196" i="5" s="1"/>
  <c r="J13" i="5"/>
  <c r="I13" i="5"/>
  <c r="I24" i="5" s="1"/>
  <c r="I196" i="5" s="1"/>
  <c r="H13" i="5"/>
  <c r="H24" i="5" s="1"/>
  <c r="H196" i="5" s="1"/>
  <c r="G13" i="5"/>
  <c r="G24" i="5" s="1"/>
  <c r="G196" i="5" s="1"/>
  <c r="F13" i="5"/>
  <c r="F24" i="5" s="1"/>
  <c r="F196" i="5" s="1"/>
  <c r="B195" i="4"/>
  <c r="A195" i="4"/>
  <c r="L194" i="4"/>
  <c r="J194" i="4"/>
  <c r="I194" i="4"/>
  <c r="H194" i="4"/>
  <c r="G194" i="4"/>
  <c r="F194" i="4"/>
  <c r="B185" i="4"/>
  <c r="A185" i="4"/>
  <c r="L184" i="4"/>
  <c r="L195" i="4" s="1"/>
  <c r="J184" i="4"/>
  <c r="J195" i="4" s="1"/>
  <c r="I184" i="4"/>
  <c r="I195" i="4" s="1"/>
  <c r="H184" i="4"/>
  <c r="H195" i="4" s="1"/>
  <c r="G184" i="4"/>
  <c r="G195" i="4" s="1"/>
  <c r="F184" i="4"/>
  <c r="F195" i="4" s="1"/>
  <c r="B176" i="4"/>
  <c r="A176" i="4"/>
  <c r="L175" i="4"/>
  <c r="J175" i="4"/>
  <c r="I175" i="4"/>
  <c r="H175" i="4"/>
  <c r="G175" i="4"/>
  <c r="F175" i="4"/>
  <c r="B166" i="4"/>
  <c r="A166" i="4"/>
  <c r="L165" i="4"/>
  <c r="L176" i="4" s="1"/>
  <c r="J165" i="4"/>
  <c r="J176" i="4" s="1"/>
  <c r="I165" i="4"/>
  <c r="I176" i="4" s="1"/>
  <c r="H165" i="4"/>
  <c r="H176" i="4" s="1"/>
  <c r="G165" i="4"/>
  <c r="G176" i="4" s="1"/>
  <c r="F165" i="4"/>
  <c r="F176" i="4" s="1"/>
  <c r="B157" i="4"/>
  <c r="A157" i="4"/>
  <c r="L156" i="4"/>
  <c r="J156" i="4"/>
  <c r="I156" i="4"/>
  <c r="H156" i="4"/>
  <c r="G156" i="4"/>
  <c r="F156" i="4"/>
  <c r="B147" i="4"/>
  <c r="A147" i="4"/>
  <c r="L146" i="4"/>
  <c r="L157" i="4" s="1"/>
  <c r="J146" i="4"/>
  <c r="J157" i="4" s="1"/>
  <c r="I146" i="4"/>
  <c r="I157" i="4" s="1"/>
  <c r="H146" i="4"/>
  <c r="H157" i="4" s="1"/>
  <c r="G146" i="4"/>
  <c r="G157" i="4" s="1"/>
  <c r="F146" i="4"/>
  <c r="F157" i="4" s="1"/>
  <c r="B138" i="4"/>
  <c r="A138" i="4"/>
  <c r="L137" i="4"/>
  <c r="J137" i="4"/>
  <c r="I137" i="4"/>
  <c r="H137" i="4"/>
  <c r="G137" i="4"/>
  <c r="F137" i="4"/>
  <c r="B128" i="4"/>
  <c r="A128" i="4"/>
  <c r="L127" i="4"/>
  <c r="L138" i="4" s="1"/>
  <c r="J127" i="4"/>
  <c r="J138" i="4" s="1"/>
  <c r="I127" i="4"/>
  <c r="I138" i="4" s="1"/>
  <c r="H127" i="4"/>
  <c r="H138" i="4" s="1"/>
  <c r="G127" i="4"/>
  <c r="G138" i="4" s="1"/>
  <c r="F127" i="4"/>
  <c r="F138" i="4" s="1"/>
  <c r="B119" i="4"/>
  <c r="A119" i="4"/>
  <c r="L118" i="4"/>
  <c r="J118" i="4"/>
  <c r="I118" i="4"/>
  <c r="H118" i="4"/>
  <c r="G118" i="4"/>
  <c r="F118" i="4"/>
  <c r="B109" i="4"/>
  <c r="A109" i="4"/>
  <c r="L108" i="4"/>
  <c r="L119" i="4" s="1"/>
  <c r="J108" i="4"/>
  <c r="J119" i="4" s="1"/>
  <c r="I108" i="4"/>
  <c r="I119" i="4" s="1"/>
  <c r="H108" i="4"/>
  <c r="H119" i="4" s="1"/>
  <c r="G108" i="4"/>
  <c r="G119" i="4" s="1"/>
  <c r="F108" i="4"/>
  <c r="F119" i="4" s="1"/>
  <c r="B100" i="4"/>
  <c r="A100" i="4"/>
  <c r="L99" i="4"/>
  <c r="J99" i="4"/>
  <c r="I99" i="4"/>
  <c r="H99" i="4"/>
  <c r="G99" i="4"/>
  <c r="F99" i="4"/>
  <c r="B90" i="4"/>
  <c r="A90" i="4"/>
  <c r="L89" i="4"/>
  <c r="L100" i="4" s="1"/>
  <c r="J89" i="4"/>
  <c r="J100" i="4" s="1"/>
  <c r="I89" i="4"/>
  <c r="I100" i="4" s="1"/>
  <c r="H89" i="4"/>
  <c r="H100" i="4" s="1"/>
  <c r="G89" i="4"/>
  <c r="G100" i="4" s="1"/>
  <c r="F89" i="4"/>
  <c r="F100" i="4" s="1"/>
  <c r="B81" i="4"/>
  <c r="A81" i="4"/>
  <c r="L80" i="4"/>
  <c r="J80" i="4"/>
  <c r="I80" i="4"/>
  <c r="H80" i="4"/>
  <c r="G80" i="4"/>
  <c r="F80" i="4"/>
  <c r="B71" i="4"/>
  <c r="A71" i="4"/>
  <c r="L70" i="4"/>
  <c r="L81" i="4" s="1"/>
  <c r="J70" i="4"/>
  <c r="J81" i="4" s="1"/>
  <c r="I70" i="4"/>
  <c r="I81" i="4" s="1"/>
  <c r="H70" i="4"/>
  <c r="H81" i="4" s="1"/>
  <c r="G70" i="4"/>
  <c r="G81" i="4" s="1"/>
  <c r="F70" i="4"/>
  <c r="F81" i="4" s="1"/>
  <c r="B62" i="4"/>
  <c r="A62" i="4"/>
  <c r="L61" i="4"/>
  <c r="J61" i="4"/>
  <c r="I61" i="4"/>
  <c r="H61" i="4"/>
  <c r="G61" i="4"/>
  <c r="F61" i="4"/>
  <c r="B52" i="4"/>
  <c r="A52" i="4"/>
  <c r="L51" i="4"/>
  <c r="L62" i="4" s="1"/>
  <c r="J51" i="4"/>
  <c r="J62" i="4" s="1"/>
  <c r="I51" i="4"/>
  <c r="I62" i="4" s="1"/>
  <c r="H51" i="4"/>
  <c r="H62" i="4" s="1"/>
  <c r="G51" i="4"/>
  <c r="G62" i="4" s="1"/>
  <c r="F51" i="4"/>
  <c r="F62" i="4" s="1"/>
  <c r="B43" i="4"/>
  <c r="A43" i="4"/>
  <c r="L42" i="4"/>
  <c r="J42" i="4"/>
  <c r="I42" i="4"/>
  <c r="H42" i="4"/>
  <c r="G42" i="4"/>
  <c r="F42" i="4"/>
  <c r="B33" i="4"/>
  <c r="A33" i="4"/>
  <c r="L32" i="4"/>
  <c r="L43" i="4" s="1"/>
  <c r="J32" i="4"/>
  <c r="J43" i="4" s="1"/>
  <c r="I32" i="4"/>
  <c r="I43" i="4" s="1"/>
  <c r="H32" i="4"/>
  <c r="H43" i="4" s="1"/>
  <c r="G32" i="4"/>
  <c r="G43" i="4" s="1"/>
  <c r="F32" i="4"/>
  <c r="F43" i="4" s="1"/>
  <c r="B24" i="4"/>
  <c r="A24" i="4"/>
  <c r="L23" i="4"/>
  <c r="J23" i="4"/>
  <c r="I23" i="4"/>
  <c r="H23" i="4"/>
  <c r="G23" i="4"/>
  <c r="F23" i="4"/>
  <c r="B14" i="4"/>
  <c r="A14" i="4"/>
  <c r="L13" i="4"/>
  <c r="L24" i="4" s="1"/>
  <c r="L196" i="4" s="1"/>
  <c r="J13" i="4"/>
  <c r="I13" i="4"/>
  <c r="I24" i="4" s="1"/>
  <c r="I196" i="4" s="1"/>
  <c r="H13" i="4"/>
  <c r="H24" i="4" s="1"/>
  <c r="H196" i="4" s="1"/>
  <c r="G13" i="4"/>
  <c r="F13" i="4"/>
  <c r="B195" i="3"/>
  <c r="A195" i="3"/>
  <c r="L194" i="3"/>
  <c r="J194" i="3"/>
  <c r="I194" i="3"/>
  <c r="H194" i="3"/>
  <c r="G194" i="3"/>
  <c r="F194" i="3"/>
  <c r="B185" i="3"/>
  <c r="A185" i="3"/>
  <c r="L184" i="3"/>
  <c r="L195" i="3" s="1"/>
  <c r="J184" i="3"/>
  <c r="J195" i="3" s="1"/>
  <c r="I184" i="3"/>
  <c r="I195" i="3" s="1"/>
  <c r="H184" i="3"/>
  <c r="H195" i="3" s="1"/>
  <c r="G184" i="3"/>
  <c r="G195" i="3" s="1"/>
  <c r="F184" i="3"/>
  <c r="F195" i="3" s="1"/>
  <c r="B176" i="3"/>
  <c r="A176" i="3"/>
  <c r="L175" i="3"/>
  <c r="J175" i="3"/>
  <c r="I175" i="3"/>
  <c r="H175" i="3"/>
  <c r="G175" i="3"/>
  <c r="F175" i="3"/>
  <c r="B166" i="3"/>
  <c r="A166" i="3"/>
  <c r="L165" i="3"/>
  <c r="L176" i="3" s="1"/>
  <c r="J165" i="3"/>
  <c r="J176" i="3" s="1"/>
  <c r="I165" i="3"/>
  <c r="I176" i="3" s="1"/>
  <c r="H165" i="3"/>
  <c r="H176" i="3" s="1"/>
  <c r="G165" i="3"/>
  <c r="G176" i="3" s="1"/>
  <c r="F165" i="3"/>
  <c r="F176" i="3" s="1"/>
  <c r="B157" i="3"/>
  <c r="A157" i="3"/>
  <c r="L156" i="3"/>
  <c r="J156" i="3"/>
  <c r="I156" i="3"/>
  <c r="H156" i="3"/>
  <c r="G156" i="3"/>
  <c r="F156" i="3"/>
  <c r="B147" i="3"/>
  <c r="A147" i="3"/>
  <c r="L146" i="3"/>
  <c r="L157" i="3" s="1"/>
  <c r="J146" i="3"/>
  <c r="J157" i="3" s="1"/>
  <c r="I146" i="3"/>
  <c r="I157" i="3" s="1"/>
  <c r="H146" i="3"/>
  <c r="H157" i="3" s="1"/>
  <c r="G146" i="3"/>
  <c r="G157" i="3" s="1"/>
  <c r="F146" i="3"/>
  <c r="F157" i="3" s="1"/>
  <c r="B138" i="3"/>
  <c r="A138" i="3"/>
  <c r="L137" i="3"/>
  <c r="J137" i="3"/>
  <c r="I137" i="3"/>
  <c r="H137" i="3"/>
  <c r="G137" i="3"/>
  <c r="F137" i="3"/>
  <c r="B128" i="3"/>
  <c r="A128" i="3"/>
  <c r="L127" i="3"/>
  <c r="L138" i="3" s="1"/>
  <c r="J127" i="3"/>
  <c r="J138" i="3" s="1"/>
  <c r="I127" i="3"/>
  <c r="I138" i="3" s="1"/>
  <c r="H127" i="3"/>
  <c r="H138" i="3" s="1"/>
  <c r="G127" i="3"/>
  <c r="G138" i="3" s="1"/>
  <c r="F127" i="3"/>
  <c r="F138" i="3" s="1"/>
  <c r="B119" i="3"/>
  <c r="A119" i="3"/>
  <c r="L118" i="3"/>
  <c r="J118" i="3"/>
  <c r="I118" i="3"/>
  <c r="H118" i="3"/>
  <c r="G118" i="3"/>
  <c r="F118" i="3"/>
  <c r="B109" i="3"/>
  <c r="A109" i="3"/>
  <c r="L108" i="3"/>
  <c r="L119" i="3" s="1"/>
  <c r="J108" i="3"/>
  <c r="J119" i="3" s="1"/>
  <c r="I108" i="3"/>
  <c r="I119" i="3" s="1"/>
  <c r="H108" i="3"/>
  <c r="H119" i="3" s="1"/>
  <c r="G108" i="3"/>
  <c r="G119" i="3" s="1"/>
  <c r="F108" i="3"/>
  <c r="F119" i="3" s="1"/>
  <c r="B100" i="3"/>
  <c r="A100" i="3"/>
  <c r="L99" i="3"/>
  <c r="J99" i="3"/>
  <c r="I99" i="3"/>
  <c r="H99" i="3"/>
  <c r="G99" i="3"/>
  <c r="F99" i="3"/>
  <c r="B90" i="3"/>
  <c r="A90" i="3"/>
  <c r="L89" i="3"/>
  <c r="L100" i="3" s="1"/>
  <c r="J89" i="3"/>
  <c r="J100" i="3" s="1"/>
  <c r="I89" i="3"/>
  <c r="I100" i="3" s="1"/>
  <c r="H89" i="3"/>
  <c r="H100" i="3" s="1"/>
  <c r="G89" i="3"/>
  <c r="G100" i="3" s="1"/>
  <c r="F89" i="3"/>
  <c r="F100" i="3" s="1"/>
  <c r="B81" i="3"/>
  <c r="A81" i="3"/>
  <c r="L80" i="3"/>
  <c r="J80" i="3"/>
  <c r="I80" i="3"/>
  <c r="H80" i="3"/>
  <c r="G80" i="3"/>
  <c r="F80" i="3"/>
  <c r="B71" i="3"/>
  <c r="A71" i="3"/>
  <c r="L70" i="3"/>
  <c r="L81" i="3" s="1"/>
  <c r="J70" i="3"/>
  <c r="J81" i="3" s="1"/>
  <c r="I70" i="3"/>
  <c r="I81" i="3" s="1"/>
  <c r="H70" i="3"/>
  <c r="H81" i="3" s="1"/>
  <c r="G70" i="3"/>
  <c r="G81" i="3" s="1"/>
  <c r="F70" i="3"/>
  <c r="F81" i="3" s="1"/>
  <c r="B62" i="3"/>
  <c r="A62" i="3"/>
  <c r="L61" i="3"/>
  <c r="J61" i="3"/>
  <c r="I61" i="3"/>
  <c r="H61" i="3"/>
  <c r="G61" i="3"/>
  <c r="F61" i="3"/>
  <c r="B52" i="3"/>
  <c r="A52" i="3"/>
  <c r="L51" i="3"/>
  <c r="L62" i="3" s="1"/>
  <c r="J51" i="3"/>
  <c r="J62" i="3" s="1"/>
  <c r="I51" i="3"/>
  <c r="I62" i="3" s="1"/>
  <c r="H51" i="3"/>
  <c r="H62" i="3" s="1"/>
  <c r="G51" i="3"/>
  <c r="G62" i="3" s="1"/>
  <c r="F51" i="3"/>
  <c r="F62" i="3" s="1"/>
  <c r="B43" i="3"/>
  <c r="A43" i="3"/>
  <c r="L42" i="3"/>
  <c r="J42" i="3"/>
  <c r="I42" i="3"/>
  <c r="H42" i="3"/>
  <c r="G42" i="3"/>
  <c r="F42" i="3"/>
  <c r="B33" i="3"/>
  <c r="A33" i="3"/>
  <c r="L32" i="3"/>
  <c r="L43" i="3" s="1"/>
  <c r="J32" i="3"/>
  <c r="J43" i="3" s="1"/>
  <c r="I32" i="3"/>
  <c r="I43" i="3" s="1"/>
  <c r="H32" i="3"/>
  <c r="H43" i="3" s="1"/>
  <c r="G32" i="3"/>
  <c r="G43" i="3" s="1"/>
  <c r="F32" i="3"/>
  <c r="F43" i="3" s="1"/>
  <c r="B24" i="3"/>
  <c r="A24" i="3"/>
  <c r="L23" i="3"/>
  <c r="J23" i="3"/>
  <c r="I23" i="3"/>
  <c r="H23" i="3"/>
  <c r="G23" i="3"/>
  <c r="F23" i="3"/>
  <c r="B14" i="3"/>
  <c r="A14" i="3"/>
  <c r="L13" i="3"/>
  <c r="L24" i="3" s="1"/>
  <c r="L196" i="3" s="1"/>
  <c r="J13" i="3"/>
  <c r="J24" i="3" s="1"/>
  <c r="J196" i="3" s="1"/>
  <c r="I13" i="3"/>
  <c r="I24" i="3" s="1"/>
  <c r="I196" i="3" s="1"/>
  <c r="H13" i="3"/>
  <c r="G13" i="3"/>
  <c r="F13" i="3"/>
  <c r="F24" i="3" s="1"/>
  <c r="F196" i="3" s="1"/>
  <c r="H24" i="3" l="1"/>
  <c r="H196" i="3" s="1"/>
  <c r="G24" i="3"/>
  <c r="G196" i="3" s="1"/>
  <c r="F24" i="4"/>
  <c r="F196" i="4" s="1"/>
  <c r="J24" i="4"/>
  <c r="J196" i="4" s="1"/>
  <c r="G24" i="4"/>
  <c r="G196" i="4" s="1"/>
  <c r="J24" i="5"/>
  <c r="J196" i="5" s="1"/>
  <c r="J24" i="6"/>
  <c r="J196" i="6" s="1"/>
  <c r="G24" i="6"/>
  <c r="G196" i="6" s="1"/>
  <c r="F24" i="6"/>
  <c r="F196" i="6" s="1"/>
  <c r="B195" i="2"/>
  <c r="A195" i="2"/>
  <c r="L194" i="2"/>
  <c r="J194" i="2"/>
  <c r="I194" i="2"/>
  <c r="H194" i="2"/>
  <c r="G194" i="2"/>
  <c r="F194" i="2"/>
  <c r="B185" i="2"/>
  <c r="A185" i="2"/>
  <c r="L184" i="2"/>
  <c r="L195" i="2" s="1"/>
  <c r="J184" i="2"/>
  <c r="J195" i="2" s="1"/>
  <c r="I184" i="2"/>
  <c r="I195" i="2" s="1"/>
  <c r="H184" i="2"/>
  <c r="H195" i="2" s="1"/>
  <c r="G184" i="2"/>
  <c r="G195" i="2" s="1"/>
  <c r="F184" i="2"/>
  <c r="F195" i="2" s="1"/>
  <c r="B176" i="2"/>
  <c r="A176" i="2"/>
  <c r="L175" i="2"/>
  <c r="J175" i="2"/>
  <c r="I175" i="2"/>
  <c r="H175" i="2"/>
  <c r="G175" i="2"/>
  <c r="F175" i="2"/>
  <c r="B166" i="2"/>
  <c r="A166" i="2"/>
  <c r="L165" i="2"/>
  <c r="L176" i="2" s="1"/>
  <c r="J165" i="2"/>
  <c r="J176" i="2" s="1"/>
  <c r="I165" i="2"/>
  <c r="I176" i="2" s="1"/>
  <c r="H165" i="2"/>
  <c r="H176" i="2" s="1"/>
  <c r="G165" i="2"/>
  <c r="G176" i="2" s="1"/>
  <c r="F165" i="2"/>
  <c r="F176" i="2" s="1"/>
  <c r="B157" i="2"/>
  <c r="A157" i="2"/>
  <c r="L156" i="2"/>
  <c r="J156" i="2"/>
  <c r="I156" i="2"/>
  <c r="H156" i="2"/>
  <c r="G156" i="2"/>
  <c r="F156" i="2"/>
  <c r="B147" i="2"/>
  <c r="A147" i="2"/>
  <c r="L146" i="2"/>
  <c r="L157" i="2" s="1"/>
  <c r="J146" i="2"/>
  <c r="J157" i="2" s="1"/>
  <c r="I146" i="2"/>
  <c r="I157" i="2" s="1"/>
  <c r="H146" i="2"/>
  <c r="H157" i="2" s="1"/>
  <c r="G146" i="2"/>
  <c r="G157" i="2" s="1"/>
  <c r="F146" i="2"/>
  <c r="F157" i="2" s="1"/>
  <c r="B138" i="2"/>
  <c r="A138" i="2"/>
  <c r="L137" i="2"/>
  <c r="J137" i="2"/>
  <c r="I137" i="2"/>
  <c r="H137" i="2"/>
  <c r="G137" i="2"/>
  <c r="F137" i="2"/>
  <c r="B128" i="2"/>
  <c r="A128" i="2"/>
  <c r="L127" i="2"/>
  <c r="L138" i="2" s="1"/>
  <c r="J127" i="2"/>
  <c r="J138" i="2" s="1"/>
  <c r="I127" i="2"/>
  <c r="I138" i="2" s="1"/>
  <c r="H127" i="2"/>
  <c r="H138" i="2" s="1"/>
  <c r="G127" i="2"/>
  <c r="G138" i="2" s="1"/>
  <c r="F127" i="2"/>
  <c r="F138" i="2" s="1"/>
  <c r="B119" i="2"/>
  <c r="A119" i="2"/>
  <c r="L118" i="2"/>
  <c r="J118" i="2"/>
  <c r="I118" i="2"/>
  <c r="H118" i="2"/>
  <c r="G118" i="2"/>
  <c r="F118" i="2"/>
  <c r="B109" i="2"/>
  <c r="A109" i="2"/>
  <c r="L108" i="2"/>
  <c r="L119" i="2" s="1"/>
  <c r="J108" i="2"/>
  <c r="J119" i="2" s="1"/>
  <c r="I108" i="2"/>
  <c r="I119" i="2" s="1"/>
  <c r="H108" i="2"/>
  <c r="H119" i="2" s="1"/>
  <c r="G108" i="2"/>
  <c r="G119" i="2" s="1"/>
  <c r="F108" i="2"/>
  <c r="F119" i="2" s="1"/>
  <c r="B100" i="2"/>
  <c r="A100" i="2"/>
  <c r="L99" i="2"/>
  <c r="J99" i="2"/>
  <c r="I99" i="2"/>
  <c r="H99" i="2"/>
  <c r="G99" i="2"/>
  <c r="F99" i="2"/>
  <c r="B90" i="2"/>
  <c r="A90" i="2"/>
  <c r="L89" i="2"/>
  <c r="L100" i="2" s="1"/>
  <c r="J89" i="2"/>
  <c r="J100" i="2" s="1"/>
  <c r="I89" i="2"/>
  <c r="I100" i="2" s="1"/>
  <c r="H89" i="2"/>
  <c r="H100" i="2" s="1"/>
  <c r="G89" i="2"/>
  <c r="G100" i="2" s="1"/>
  <c r="F89" i="2"/>
  <c r="F100" i="2" s="1"/>
  <c r="B81" i="2"/>
  <c r="A81" i="2"/>
  <c r="L80" i="2"/>
  <c r="J80" i="2"/>
  <c r="I80" i="2"/>
  <c r="H80" i="2"/>
  <c r="G80" i="2"/>
  <c r="F80" i="2"/>
  <c r="B71" i="2"/>
  <c r="A71" i="2"/>
  <c r="L70" i="2"/>
  <c r="L81" i="2" s="1"/>
  <c r="J70" i="2"/>
  <c r="J81" i="2" s="1"/>
  <c r="I70" i="2"/>
  <c r="I81" i="2" s="1"/>
  <c r="H70" i="2"/>
  <c r="H81" i="2" s="1"/>
  <c r="G70" i="2"/>
  <c r="G81" i="2" s="1"/>
  <c r="F70" i="2"/>
  <c r="F81" i="2" s="1"/>
  <c r="B62" i="2"/>
  <c r="A62" i="2"/>
  <c r="L61" i="2"/>
  <c r="J61" i="2"/>
  <c r="I61" i="2"/>
  <c r="H61" i="2"/>
  <c r="G61" i="2"/>
  <c r="F61" i="2"/>
  <c r="B52" i="2"/>
  <c r="A52" i="2"/>
  <c r="L51" i="2"/>
  <c r="L62" i="2" s="1"/>
  <c r="J51" i="2"/>
  <c r="J62" i="2" s="1"/>
  <c r="I51" i="2"/>
  <c r="I62" i="2" s="1"/>
  <c r="H51" i="2"/>
  <c r="H62" i="2" s="1"/>
  <c r="G51" i="2"/>
  <c r="G62" i="2" s="1"/>
  <c r="F51" i="2"/>
  <c r="F62" i="2" s="1"/>
  <c r="B43" i="2"/>
  <c r="A43" i="2"/>
  <c r="L42" i="2"/>
  <c r="J42" i="2"/>
  <c r="I42" i="2"/>
  <c r="H42" i="2"/>
  <c r="G42" i="2"/>
  <c r="F42" i="2"/>
  <c r="B33" i="2"/>
  <c r="A33" i="2"/>
  <c r="L32" i="2"/>
  <c r="L43" i="2" s="1"/>
  <c r="J32" i="2"/>
  <c r="J43" i="2" s="1"/>
  <c r="I32" i="2"/>
  <c r="I43" i="2" s="1"/>
  <c r="H32" i="2"/>
  <c r="H43" i="2" s="1"/>
  <c r="G32" i="2"/>
  <c r="G43" i="2" s="1"/>
  <c r="F32" i="2"/>
  <c r="F43" i="2" s="1"/>
  <c r="B24" i="2"/>
  <c r="A24" i="2"/>
  <c r="L23" i="2"/>
  <c r="J23" i="2"/>
  <c r="I23" i="2"/>
  <c r="H23" i="2"/>
  <c r="G23" i="2"/>
  <c r="F23" i="2"/>
  <c r="B14" i="2"/>
  <c r="A14" i="2"/>
  <c r="L13" i="2"/>
  <c r="L24" i="2" s="1"/>
  <c r="L196" i="2" s="1"/>
  <c r="J13" i="2"/>
  <c r="J24" i="2" s="1"/>
  <c r="J196" i="2" s="1"/>
  <c r="I13" i="2"/>
  <c r="H13" i="2"/>
  <c r="G13" i="2"/>
  <c r="F13" i="2"/>
  <c r="I24" i="2" l="1"/>
  <c r="I196" i="2" s="1"/>
  <c r="H24" i="2"/>
  <c r="H196" i="2" s="1"/>
  <c r="G24" i="2"/>
  <c r="G196" i="2" s="1"/>
  <c r="F24" i="2"/>
  <c r="F196" i="2" s="1"/>
  <c r="B195" i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<sst xmlns="http://schemas.openxmlformats.org/spreadsheetml/2006/main" count="1206" uniqueCount="119">
  <si>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</si>
  <si>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</si>
  <si>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</si>
  <si>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</si>
  <si>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</si>
  <si>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</si>
  <si>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</si>
  <si>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</si>
  <si>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</si>
  <si>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</si>
  <si>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</si>
  <si>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</si>
  <si>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</si>
  <si>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</si>
  <si>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</si>
  <si>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</si>
  <si>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</si>
  <si>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</si>
  <si>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</si>
  <si>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</si>
  <si>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</si>
  <si>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</si>
  <si>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</si>
  <si>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</si>
  <si>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</si>
  <si>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</si>
  <si>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</si>
  <si>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</si>
  <si>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</si>
  <si>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</si>
  <si>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</si>
  <si>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</si>
  <si>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</si>
  <si>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</si>
  <si>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</si>
  <si>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</si>
  <si>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</si>
  <si>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</si>
  <si>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</si>
  <si>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              Завхоз</t>
  </si>
  <si>
    <t xml:space="preserve">             Муртазина </t>
  </si>
  <si>
    <t>Хлеб ржан-пш,1с</t>
  </si>
  <si>
    <t>Хлеб белый,1с</t>
  </si>
  <si>
    <t xml:space="preserve">            Завхоз</t>
  </si>
  <si>
    <t xml:space="preserve">           Муртазина</t>
  </si>
  <si>
    <t>50/150</t>
  </si>
  <si>
    <t>№45</t>
  </si>
  <si>
    <t>250/10</t>
  </si>
  <si>
    <t>№349</t>
  </si>
  <si>
    <t xml:space="preserve">                 Завхоз</t>
  </si>
  <si>
    <t xml:space="preserve">              Муртазина </t>
  </si>
  <si>
    <t>50/50</t>
  </si>
  <si>
    <t>150/5</t>
  </si>
  <si>
    <t xml:space="preserve">Чай с сахаром и лимоном </t>
  </si>
  <si>
    <t>№377</t>
  </si>
  <si>
    <t>№52</t>
  </si>
  <si>
    <t>№376</t>
  </si>
  <si>
    <t>Хлеб ржан-пшен,1с</t>
  </si>
  <si>
    <t xml:space="preserve">                Завхоз</t>
  </si>
  <si>
    <t xml:space="preserve">            Муртазина</t>
  </si>
  <si>
    <t>№312</t>
  </si>
  <si>
    <t xml:space="preserve">               Завхоз</t>
  </si>
  <si>
    <t>Хлкб ржан-пшен,1с</t>
  </si>
  <si>
    <t>№379</t>
  </si>
  <si>
    <t>Плоды ягоды свежие(яблоки)</t>
  </si>
  <si>
    <t>Катлеты из мяса птицы</t>
  </si>
  <si>
    <t>Макаронные изделия отварные с маслом сливочным</t>
  </si>
  <si>
    <t>№203</t>
  </si>
  <si>
    <t>Компот из сухофруктов (75 С)</t>
  </si>
  <si>
    <t>Зеленый горошок к/с(доп.гарнир)</t>
  </si>
  <si>
    <t xml:space="preserve">Рассольник Ленинградский,с куринными фрикадельками, со сметаной </t>
  </si>
  <si>
    <t>250/10/5</t>
  </si>
  <si>
    <t>сбор 96</t>
  </si>
  <si>
    <t xml:space="preserve">Компот из свежих яблок с изюмом </t>
  </si>
  <si>
    <t>Хлеб ржаной</t>
  </si>
  <si>
    <t>Суп лапша домашняя с мясом птицы</t>
  </si>
  <si>
    <t>сбор 113</t>
  </si>
  <si>
    <t>Напиток из шиповника</t>
  </si>
  <si>
    <t>Плоды и ягоды свежие(яблоки)</t>
  </si>
  <si>
    <t>Сырники из творога с молочной кашей"Дружба"</t>
  </si>
  <si>
    <t>№175</t>
  </si>
  <si>
    <t>Чай с сахаром</t>
  </si>
  <si>
    <t>190/10</t>
  </si>
  <si>
    <t xml:space="preserve">Гуляш из говядины </t>
  </si>
  <si>
    <t>№260</t>
  </si>
  <si>
    <t>Сыр порционно</t>
  </si>
  <si>
    <t>№15</t>
  </si>
  <si>
    <t>185/10/5</t>
  </si>
  <si>
    <t xml:space="preserve">Каша гречневая рассыпчатая </t>
  </si>
  <si>
    <t>№171</t>
  </si>
  <si>
    <t>Суп картофельный с фасолью на мясном бульоне</t>
  </si>
  <si>
    <t>№155</t>
  </si>
  <si>
    <t>Компот из урюка</t>
  </si>
  <si>
    <t>№348</t>
  </si>
  <si>
    <t>№134</t>
  </si>
  <si>
    <t>Пюре картофельное с маслом сливочным</t>
  </si>
  <si>
    <t>150/3</t>
  </si>
  <si>
    <t>Котлета из мяса птицы</t>
  </si>
  <si>
    <t>Чай с сахаром,с яблоком</t>
  </si>
  <si>
    <t>180/10/10</t>
  </si>
  <si>
    <t>Салат из свеклы отварной с маслом растительным</t>
  </si>
  <si>
    <t>Суп крестьянский с крупой(пшено)с куриными фрикадельками,со сметаной</t>
  </si>
  <si>
    <t>№98</t>
  </si>
  <si>
    <t>Чай с мармеладом</t>
  </si>
  <si>
    <t xml:space="preserve">Харчо с мясом птицы,со сметаной </t>
  </si>
  <si>
    <t>№115</t>
  </si>
  <si>
    <t xml:space="preserve">Компот из сухофруктов </t>
  </si>
  <si>
    <t>Хлкб ржаной</t>
  </si>
  <si>
    <t>Пельмени мясные отварные с маслом сливочным</t>
  </si>
  <si>
    <t>№390</t>
  </si>
  <si>
    <t>Сыр поционно</t>
  </si>
  <si>
    <t>Кофейный напиток с молоком (сахар20 г)</t>
  </si>
  <si>
    <t>Рис отварной рассыпчатый с маслом сливочным</t>
  </si>
  <si>
    <t>№302</t>
  </si>
  <si>
    <t>Биточки рыбные</t>
  </si>
  <si>
    <t>№234</t>
  </si>
  <si>
    <t>Чай с сахаром,лимоном</t>
  </si>
  <si>
    <t>Салат из квашеной капусты</t>
  </si>
  <si>
    <t>№47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</si>
</sst>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20" sqref="J2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 t="s">
        <v>39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40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22</v>
      </c>
      <c r="I3" s="48">
        <v>1</v>
      </c>
      <c r="J3" s="49">
        <v>2024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65</v>
      </c>
      <c r="F6" s="40">
        <v>90</v>
      </c>
      <c r="G6" s="40">
        <v>10.199999999999999</v>
      </c>
      <c r="H6" s="40">
        <v>12.93</v>
      </c>
      <c r="I6" s="40">
        <v>13.79</v>
      </c>
      <c r="J6" s="40">
        <v>198</v>
      </c>
      <c r="K6" s="41"/>
      <c r="L6" s="40"/>
    </row>
    <row r="7" spans="1:12" ht="15" x14ac:dyDescent="0.25">
      <c r="A7" s="23"/>
      <c r="B7" s="15"/>
      <c r="C7" s="11"/>
      <c r="D7" s="6"/>
      <c r="E7" s="42" t="s">
        <v>66</v>
      </c>
      <c r="F7" s="43" t="s">
        <v>52</v>
      </c>
      <c r="G7" s="43">
        <v>5.7</v>
      </c>
      <c r="H7" s="43">
        <v>4.3</v>
      </c>
      <c r="I7" s="43">
        <v>31.99</v>
      </c>
      <c r="J7" s="43">
        <v>189.3</v>
      </c>
      <c r="K7" s="44" t="s">
        <v>67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68</v>
      </c>
      <c r="F8" s="43">
        <v>200</v>
      </c>
      <c r="G8" s="43">
        <v>0.66</v>
      </c>
      <c r="H8" s="43">
        <v>0.09</v>
      </c>
      <c r="I8" s="43">
        <v>22.03</v>
      </c>
      <c r="J8" s="43">
        <v>92.8</v>
      </c>
      <c r="K8" s="44" t="s">
        <v>48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69</v>
      </c>
      <c r="F10" s="43">
        <v>40</v>
      </c>
      <c r="G10" s="43">
        <v>1.19</v>
      </c>
      <c r="H10" s="43">
        <v>2.08</v>
      </c>
      <c r="I10" s="43">
        <v>2.5</v>
      </c>
      <c r="J10" s="43">
        <v>33.44</v>
      </c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360</v>
      </c>
      <c r="G13" s="19">
        <f t="shared" ref="G13:J13" si="0">SUM(G6:G12)</f>
        <v>19.73</v>
      </c>
      <c r="H13" s="19">
        <f t="shared" si="0"/>
        <v>19.759999999999998</v>
      </c>
      <c r="I13" s="19">
        <f t="shared" si="0"/>
        <v>82.19</v>
      </c>
      <c r="J13" s="19">
        <f t="shared" si="0"/>
        <v>572.94000000000005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70</v>
      </c>
      <c r="F15" s="43" t="s">
        <v>71</v>
      </c>
      <c r="G15" s="43">
        <v>3.51</v>
      </c>
      <c r="H15" s="43">
        <v>7.16</v>
      </c>
      <c r="I15" s="43">
        <v>12.96</v>
      </c>
      <c r="J15" s="43">
        <v>135.94999999999999</v>
      </c>
      <c r="K15" s="44" t="s">
        <v>72</v>
      </c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73</v>
      </c>
      <c r="F18" s="43">
        <v>200</v>
      </c>
      <c r="G18" s="43">
        <v>0.25</v>
      </c>
      <c r="H18" s="43">
        <v>0.12</v>
      </c>
      <c r="I18" s="43">
        <v>28.87</v>
      </c>
      <c r="J18" s="43">
        <v>118.4</v>
      </c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74</v>
      </c>
      <c r="F20" s="43">
        <v>30</v>
      </c>
      <c r="G20" s="43">
        <v>1.98</v>
      </c>
      <c r="H20" s="43">
        <v>0.36</v>
      </c>
      <c r="I20" s="43">
        <v>11.88</v>
      </c>
      <c r="J20" s="43">
        <v>59.4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230</v>
      </c>
      <c r="G23" s="19">
        <f t="shared" ref="G23:J23" si="2">SUM(G14:G22)</f>
        <v>5.74</v>
      </c>
      <c r="H23" s="19">
        <f t="shared" si="2"/>
        <v>7.6400000000000006</v>
      </c>
      <c r="I23" s="19">
        <f t="shared" si="2"/>
        <v>53.71</v>
      </c>
      <c r="J23" s="19">
        <f t="shared" si="2"/>
        <v>313.75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590</v>
      </c>
      <c r="G24" s="32">
        <f t="shared" ref="G24:J24" si="4">G13+G23</f>
        <v>25.47</v>
      </c>
      <c r="H24" s="32">
        <f t="shared" si="4"/>
        <v>27.4</v>
      </c>
      <c r="I24" s="32">
        <f t="shared" si="4"/>
        <v>135.9</v>
      </c>
      <c r="J24" s="32">
        <f t="shared" si="4"/>
        <v>886.69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:L32" si="6">SUM(G25:G31)</f>
        <v>0</v>
      </c>
      <c r="H32" s="19">
        <f t="shared" si="6"/>
        <v>0</v>
      </c>
      <c r="I32" s="19">
        <f t="shared" si="6"/>
        <v>0</v>
      </c>
      <c r="J32" s="19">
        <f t="shared" si="6"/>
        <v>0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L42" si="7">SUM(G33:G41)</f>
        <v>0</v>
      </c>
      <c r="H42" s="19">
        <f t="shared" si="7"/>
        <v>0</v>
      </c>
      <c r="I42" s="19">
        <f t="shared" si="7"/>
        <v>0</v>
      </c>
      <c r="J42" s="19">
        <f t="shared" si="7"/>
        <v>0</v>
      </c>
      <c r="K42" s="25"/>
      <c r="L42" s="19">
        <f t="shared" si="7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0</v>
      </c>
      <c r="G43" s="32">
        <f t="shared" ref="G43:L43" si="8">G32+G42</f>
        <v>0</v>
      </c>
      <c r="H43" s="32">
        <f t="shared" si="8"/>
        <v>0</v>
      </c>
      <c r="I43" s="32">
        <f t="shared" si="8"/>
        <v>0</v>
      </c>
      <c r="J43" s="32">
        <f t="shared" si="8"/>
        <v>0</v>
      </c>
      <c r="K43" s="32"/>
      <c r="L43" s="32">
        <f t="shared" si="8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:L51" si="9">SUM(G44:G50)</f>
        <v>0</v>
      </c>
      <c r="H51" s="19">
        <f t="shared" si="9"/>
        <v>0</v>
      </c>
      <c r="I51" s="19">
        <f t="shared" si="9"/>
        <v>0</v>
      </c>
      <c r="J51" s="19">
        <f t="shared" si="9"/>
        <v>0</v>
      </c>
      <c r="K51" s="25"/>
      <c r="L51" s="19">
        <f t="shared" si="9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L61" si="10">SUM(G52:G60)</f>
        <v>0</v>
      </c>
      <c r="H61" s="19">
        <f t="shared" si="10"/>
        <v>0</v>
      </c>
      <c r="I61" s="19">
        <f t="shared" si="10"/>
        <v>0</v>
      </c>
      <c r="J61" s="19">
        <f t="shared" si="10"/>
        <v>0</v>
      </c>
      <c r="K61" s="25"/>
      <c r="L61" s="19">
        <f t="shared" si="10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0</v>
      </c>
      <c r="G62" s="32">
        <f t="shared" ref="G62:L62" si="11">G51+G61</f>
        <v>0</v>
      </c>
      <c r="H62" s="32">
        <f t="shared" si="11"/>
        <v>0</v>
      </c>
      <c r="I62" s="32">
        <f t="shared" si="11"/>
        <v>0</v>
      </c>
      <c r="J62" s="32">
        <f t="shared" si="11"/>
        <v>0</v>
      </c>
      <c r="K62" s="32"/>
      <c r="L62" s="32">
        <f t="shared" si="11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:L70" si="12">SUM(G63:G69)</f>
        <v>0</v>
      </c>
      <c r="H70" s="19">
        <f t="shared" si="12"/>
        <v>0</v>
      </c>
      <c r="I70" s="19">
        <f t="shared" si="12"/>
        <v>0</v>
      </c>
      <c r="J70" s="19">
        <f t="shared" si="12"/>
        <v>0</v>
      </c>
      <c r="K70" s="25"/>
      <c r="L70" s="19">
        <f t="shared" si="12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L80" si="13">SUM(G71:G79)</f>
        <v>0</v>
      </c>
      <c r="H80" s="19">
        <f t="shared" si="13"/>
        <v>0</v>
      </c>
      <c r="I80" s="19">
        <f t="shared" si="13"/>
        <v>0</v>
      </c>
      <c r="J80" s="19">
        <f t="shared" si="13"/>
        <v>0</v>
      </c>
      <c r="K80" s="25"/>
      <c r="L80" s="19">
        <f t="shared" si="1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0</v>
      </c>
      <c r="G81" s="32">
        <f t="shared" ref="G81:L81" si="14">G70+G80</f>
        <v>0</v>
      </c>
      <c r="H81" s="32">
        <f t="shared" si="14"/>
        <v>0</v>
      </c>
      <c r="I81" s="32">
        <f t="shared" si="14"/>
        <v>0</v>
      </c>
      <c r="J81" s="32">
        <f t="shared" si="14"/>
        <v>0</v>
      </c>
      <c r="K81" s="32"/>
      <c r="L81" s="32">
        <f t="shared" si="14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:L89" si="15">SUM(G82:G88)</f>
        <v>0</v>
      </c>
      <c r="H89" s="19">
        <f t="shared" si="15"/>
        <v>0</v>
      </c>
      <c r="I89" s="19">
        <f t="shared" si="15"/>
        <v>0</v>
      </c>
      <c r="J89" s="19">
        <f t="shared" si="15"/>
        <v>0</v>
      </c>
      <c r="K89" s="25"/>
      <c r="L89" s="19">
        <f t="shared" si="1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L99" si="16">SUM(G90:G98)</f>
        <v>0</v>
      </c>
      <c r="H99" s="19">
        <f t="shared" si="16"/>
        <v>0</v>
      </c>
      <c r="I99" s="19">
        <f t="shared" si="16"/>
        <v>0</v>
      </c>
      <c r="J99" s="19">
        <f t="shared" si="16"/>
        <v>0</v>
      </c>
      <c r="K99" s="25"/>
      <c r="L99" s="19">
        <f t="shared" si="16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0</v>
      </c>
      <c r="G100" s="32">
        <f t="shared" ref="G100:L100" si="17">G89+G99</f>
        <v>0</v>
      </c>
      <c r="H100" s="32">
        <f t="shared" si="17"/>
        <v>0</v>
      </c>
      <c r="I100" s="32">
        <f t="shared" si="17"/>
        <v>0</v>
      </c>
      <c r="J100" s="32">
        <f t="shared" si="17"/>
        <v>0</v>
      </c>
      <c r="K100" s="32"/>
      <c r="L100" s="32">
        <f t="shared" si="17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18">SUM(G101:G107)</f>
        <v>0</v>
      </c>
      <c r="H108" s="19">
        <f t="shared" si="18"/>
        <v>0</v>
      </c>
      <c r="I108" s="19">
        <f t="shared" si="18"/>
        <v>0</v>
      </c>
      <c r="J108" s="19">
        <f t="shared" si="18"/>
        <v>0</v>
      </c>
      <c r="K108" s="25"/>
      <c r="L108" s="19">
        <f t="shared" ref="L108" si="19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20">SUM(G109:G117)</f>
        <v>0</v>
      </c>
      <c r="H118" s="19">
        <f t="shared" si="20"/>
        <v>0</v>
      </c>
      <c r="I118" s="19">
        <f t="shared" si="20"/>
        <v>0</v>
      </c>
      <c r="J118" s="19">
        <f t="shared" si="20"/>
        <v>0</v>
      </c>
      <c r="K118" s="25"/>
      <c r="L118" s="19">
        <f t="shared" ref="L118" si="21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0</v>
      </c>
      <c r="G119" s="32">
        <f t="shared" ref="G119:L119" si="22">G108+G118</f>
        <v>0</v>
      </c>
      <c r="H119" s="32">
        <f t="shared" si="22"/>
        <v>0</v>
      </c>
      <c r="I119" s="32">
        <f t="shared" si="22"/>
        <v>0</v>
      </c>
      <c r="J119" s="32">
        <f t="shared" si="22"/>
        <v>0</v>
      </c>
      <c r="K119" s="32"/>
      <c r="L119" s="32">
        <f t="shared" si="22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23">SUM(G120:G126)</f>
        <v>0</v>
      </c>
      <c r="H127" s="19">
        <f t="shared" si="23"/>
        <v>0</v>
      </c>
      <c r="I127" s="19">
        <f t="shared" si="23"/>
        <v>0</v>
      </c>
      <c r="J127" s="19">
        <f t="shared" si="23"/>
        <v>0</v>
      </c>
      <c r="K127" s="25"/>
      <c r="L127" s="19">
        <f t="shared" ref="L127" si="24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25">SUM(G128:G136)</f>
        <v>0</v>
      </c>
      <c r="H137" s="19">
        <f t="shared" si="25"/>
        <v>0</v>
      </c>
      <c r="I137" s="19">
        <f t="shared" si="25"/>
        <v>0</v>
      </c>
      <c r="J137" s="19">
        <f t="shared" si="25"/>
        <v>0</v>
      </c>
      <c r="K137" s="25"/>
      <c r="L137" s="19">
        <f t="shared" ref="L137" si="26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0</v>
      </c>
      <c r="G138" s="32">
        <f t="shared" ref="G138:L138" si="27">G127+G137</f>
        <v>0</v>
      </c>
      <c r="H138" s="32">
        <f t="shared" si="27"/>
        <v>0</v>
      </c>
      <c r="I138" s="32">
        <f t="shared" si="27"/>
        <v>0</v>
      </c>
      <c r="J138" s="32">
        <f t="shared" si="27"/>
        <v>0</v>
      </c>
      <c r="K138" s="32"/>
      <c r="L138" s="32">
        <f t="shared" si="27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28">SUM(G139:G145)</f>
        <v>0</v>
      </c>
      <c r="H146" s="19">
        <f t="shared" si="28"/>
        <v>0</v>
      </c>
      <c r="I146" s="19">
        <f t="shared" si="28"/>
        <v>0</v>
      </c>
      <c r="J146" s="19">
        <f t="shared" si="28"/>
        <v>0</v>
      </c>
      <c r="K146" s="25"/>
      <c r="L146" s="19">
        <f t="shared" ref="L146" si="29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30">SUM(G147:G155)</f>
        <v>0</v>
      </c>
      <c r="H156" s="19">
        <f t="shared" si="30"/>
        <v>0</v>
      </c>
      <c r="I156" s="19">
        <f t="shared" si="30"/>
        <v>0</v>
      </c>
      <c r="J156" s="19">
        <f t="shared" si="30"/>
        <v>0</v>
      </c>
      <c r="K156" s="25"/>
      <c r="L156" s="19">
        <f t="shared" ref="L156" si="31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0</v>
      </c>
      <c r="G157" s="32">
        <f t="shared" ref="G157:L157" si="32">G146+G156</f>
        <v>0</v>
      </c>
      <c r="H157" s="32">
        <f t="shared" si="32"/>
        <v>0</v>
      </c>
      <c r="I157" s="32">
        <f t="shared" si="32"/>
        <v>0</v>
      </c>
      <c r="J157" s="32">
        <f t="shared" si="32"/>
        <v>0</v>
      </c>
      <c r="K157" s="32"/>
      <c r="L157" s="32">
        <f t="shared" si="32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33">SUM(G158:G164)</f>
        <v>0</v>
      </c>
      <c r="H165" s="19">
        <f t="shared" si="33"/>
        <v>0</v>
      </c>
      <c r="I165" s="19">
        <f t="shared" si="33"/>
        <v>0</v>
      </c>
      <c r="J165" s="19">
        <f t="shared" si="33"/>
        <v>0</v>
      </c>
      <c r="K165" s="25"/>
      <c r="L165" s="19">
        <f t="shared" ref="L165" si="34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5">SUM(G166:G174)</f>
        <v>0</v>
      </c>
      <c r="H175" s="19">
        <f t="shared" si="35"/>
        <v>0</v>
      </c>
      <c r="I175" s="19">
        <f t="shared" si="35"/>
        <v>0</v>
      </c>
      <c r="J175" s="19">
        <f t="shared" si="35"/>
        <v>0</v>
      </c>
      <c r="K175" s="25"/>
      <c r="L175" s="19">
        <f t="shared" ref="L175" si="3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0</v>
      </c>
      <c r="G176" s="32">
        <f t="shared" ref="G176:L176" si="37">G165+G175</f>
        <v>0</v>
      </c>
      <c r="H176" s="32">
        <f t="shared" si="37"/>
        <v>0</v>
      </c>
      <c r="I176" s="32">
        <f t="shared" si="37"/>
        <v>0</v>
      </c>
      <c r="J176" s="32">
        <f t="shared" si="37"/>
        <v>0</v>
      </c>
      <c r="K176" s="32"/>
      <c r="L176" s="32">
        <f t="shared" si="37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38">SUM(G177:G183)</f>
        <v>0</v>
      </c>
      <c r="H184" s="19">
        <f t="shared" si="38"/>
        <v>0</v>
      </c>
      <c r="I184" s="19">
        <f t="shared" si="38"/>
        <v>0</v>
      </c>
      <c r="J184" s="19">
        <f t="shared" si="38"/>
        <v>0</v>
      </c>
      <c r="K184" s="25"/>
      <c r="L184" s="19">
        <f t="shared" ref="L184" si="39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40">SUM(G185:G193)</f>
        <v>0</v>
      </c>
      <c r="H194" s="19">
        <f t="shared" si="40"/>
        <v>0</v>
      </c>
      <c r="I194" s="19">
        <f t="shared" si="40"/>
        <v>0</v>
      </c>
      <c r="J194" s="19">
        <f t="shared" si="40"/>
        <v>0</v>
      </c>
      <c r="K194" s="25"/>
      <c r="L194" s="19">
        <f t="shared" ref="L194" si="41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0</v>
      </c>
      <c r="G195" s="32">
        <f t="shared" ref="G195:L195" si="42">G184+G194</f>
        <v>0</v>
      </c>
      <c r="H195" s="32">
        <f t="shared" si="42"/>
        <v>0</v>
      </c>
      <c r="I195" s="32">
        <f t="shared" si="42"/>
        <v>0</v>
      </c>
      <c r="J195" s="32">
        <f t="shared" si="42"/>
        <v>0</v>
      </c>
      <c r="K195" s="32"/>
      <c r="L195" s="32">
        <f t="shared" si="42"/>
        <v>0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590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25.47</v>
      </c>
      <c r="H196" s="34">
        <f t="shared" si="43"/>
        <v>27.4</v>
      </c>
      <c r="I196" s="34">
        <f t="shared" si="43"/>
        <v>135.9</v>
      </c>
      <c r="J196" s="34">
        <f t="shared" si="43"/>
        <v>886.69</v>
      </c>
      <c r="K196" s="34"/>
      <c r="L196" s="34" t="e">
        <f t="shared" ref="L196" si="44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9" sqref="J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 t="s">
        <v>43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44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23</v>
      </c>
      <c r="I3" s="48">
        <v>1</v>
      </c>
      <c r="J3" s="49">
        <v>2024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79</v>
      </c>
      <c r="F6" s="40" t="s">
        <v>45</v>
      </c>
      <c r="G6" s="40">
        <v>12.92</v>
      </c>
      <c r="H6" s="40">
        <v>14.39</v>
      </c>
      <c r="I6" s="40">
        <v>31.09</v>
      </c>
      <c r="J6" s="40">
        <v>292.26</v>
      </c>
      <c r="K6" s="41" t="s">
        <v>80</v>
      </c>
      <c r="L6" s="40"/>
    </row>
    <row r="7" spans="1:12" ht="15" x14ac:dyDescent="0.25">
      <c r="A7" s="23"/>
      <c r="B7" s="15"/>
      <c r="C7" s="11"/>
      <c r="D7" s="6"/>
      <c r="E7" s="42"/>
      <c r="F7" s="43">
        <v>60</v>
      </c>
      <c r="G7" s="43">
        <v>0.9</v>
      </c>
      <c r="H7" s="43">
        <v>3</v>
      </c>
      <c r="I7" s="43">
        <v>5.0999999999999996</v>
      </c>
      <c r="J7" s="43">
        <v>51.9</v>
      </c>
      <c r="K7" s="44" t="s">
        <v>46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81</v>
      </c>
      <c r="F8" s="43" t="s">
        <v>82</v>
      </c>
      <c r="G8" s="43">
        <v>7.0000000000000007E-2</v>
      </c>
      <c r="H8" s="43">
        <v>0.02</v>
      </c>
      <c r="I8" s="43">
        <v>10.01</v>
      </c>
      <c r="J8" s="43">
        <v>40</v>
      </c>
      <c r="K8" s="44" t="s">
        <v>56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74</v>
      </c>
      <c r="F9" s="43">
        <v>40</v>
      </c>
      <c r="G9" s="43">
        <v>2.64</v>
      </c>
      <c r="H9" s="43">
        <v>0.48</v>
      </c>
      <c r="I9" s="43">
        <v>15.84</v>
      </c>
      <c r="J9" s="43">
        <v>79.2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78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200</v>
      </c>
      <c r="G13" s="19">
        <f t="shared" ref="G13:J13" si="0">SUM(G6:G12)</f>
        <v>16.93</v>
      </c>
      <c r="H13" s="19">
        <f t="shared" si="0"/>
        <v>18.29</v>
      </c>
      <c r="I13" s="19">
        <f t="shared" si="0"/>
        <v>71.839999999999989</v>
      </c>
      <c r="J13" s="19">
        <f t="shared" si="0"/>
        <v>510.35999999999996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75</v>
      </c>
      <c r="F15" s="43" t="s">
        <v>47</v>
      </c>
      <c r="G15" s="43">
        <v>5.65</v>
      </c>
      <c r="H15" s="43">
        <v>6.1</v>
      </c>
      <c r="I15" s="43">
        <v>11.62</v>
      </c>
      <c r="J15" s="43">
        <v>132.55000000000001</v>
      </c>
      <c r="K15" s="44" t="s">
        <v>76</v>
      </c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77</v>
      </c>
      <c r="F18" s="43">
        <v>200</v>
      </c>
      <c r="G18" s="43">
        <v>0.68</v>
      </c>
      <c r="H18" s="43">
        <v>0.28000000000000003</v>
      </c>
      <c r="I18" s="43">
        <v>10.78</v>
      </c>
      <c r="J18" s="43">
        <v>48.2</v>
      </c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74</v>
      </c>
      <c r="F20" s="43">
        <v>30</v>
      </c>
      <c r="G20" s="43">
        <v>1.98</v>
      </c>
      <c r="H20" s="43">
        <v>0.36</v>
      </c>
      <c r="I20" s="43">
        <v>11.88</v>
      </c>
      <c r="J20" s="43">
        <v>59.4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230</v>
      </c>
      <c r="G23" s="19">
        <f t="shared" ref="G23:J23" si="2">SUM(G14:G22)</f>
        <v>8.31</v>
      </c>
      <c r="H23" s="19">
        <f t="shared" si="2"/>
        <v>6.74</v>
      </c>
      <c r="I23" s="19">
        <f t="shared" si="2"/>
        <v>34.28</v>
      </c>
      <c r="J23" s="19">
        <f t="shared" si="2"/>
        <v>240.15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430</v>
      </c>
      <c r="G24" s="32">
        <f t="shared" ref="G24:J24" si="4">G13+G23</f>
        <v>25.240000000000002</v>
      </c>
      <c r="H24" s="32">
        <f t="shared" si="4"/>
        <v>25.03</v>
      </c>
      <c r="I24" s="32">
        <f t="shared" si="4"/>
        <v>106.11999999999999</v>
      </c>
      <c r="J24" s="32">
        <f t="shared" si="4"/>
        <v>750.51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:L32" si="6">SUM(G25:G31)</f>
        <v>0</v>
      </c>
      <c r="H32" s="19">
        <f t="shared" si="6"/>
        <v>0</v>
      </c>
      <c r="I32" s="19">
        <f t="shared" si="6"/>
        <v>0</v>
      </c>
      <c r="J32" s="19">
        <f t="shared" si="6"/>
        <v>0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L42" si="7">SUM(G33:G41)</f>
        <v>0</v>
      </c>
      <c r="H42" s="19">
        <f t="shared" si="7"/>
        <v>0</v>
      </c>
      <c r="I42" s="19">
        <f t="shared" si="7"/>
        <v>0</v>
      </c>
      <c r="J42" s="19">
        <f t="shared" si="7"/>
        <v>0</v>
      </c>
      <c r="K42" s="25"/>
      <c r="L42" s="19">
        <f t="shared" si="7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0</v>
      </c>
      <c r="G43" s="32">
        <f t="shared" ref="G43:L43" si="8">G32+G42</f>
        <v>0</v>
      </c>
      <c r="H43" s="32">
        <f t="shared" si="8"/>
        <v>0</v>
      </c>
      <c r="I43" s="32">
        <f t="shared" si="8"/>
        <v>0</v>
      </c>
      <c r="J43" s="32">
        <f t="shared" si="8"/>
        <v>0</v>
      </c>
      <c r="K43" s="32"/>
      <c r="L43" s="32">
        <f t="shared" si="8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:L51" si="9">SUM(G44:G50)</f>
        <v>0</v>
      </c>
      <c r="H51" s="19">
        <f t="shared" si="9"/>
        <v>0</v>
      </c>
      <c r="I51" s="19">
        <f t="shared" si="9"/>
        <v>0</v>
      </c>
      <c r="J51" s="19">
        <f t="shared" si="9"/>
        <v>0</v>
      </c>
      <c r="K51" s="25"/>
      <c r="L51" s="19">
        <f t="shared" si="9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L61" si="10">SUM(G52:G60)</f>
        <v>0</v>
      </c>
      <c r="H61" s="19">
        <f t="shared" si="10"/>
        <v>0</v>
      </c>
      <c r="I61" s="19">
        <f t="shared" si="10"/>
        <v>0</v>
      </c>
      <c r="J61" s="19">
        <f t="shared" si="10"/>
        <v>0</v>
      </c>
      <c r="K61" s="25"/>
      <c r="L61" s="19">
        <f t="shared" si="10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0</v>
      </c>
      <c r="G62" s="32">
        <f t="shared" ref="G62:L62" si="11">G51+G61</f>
        <v>0</v>
      </c>
      <c r="H62" s="32">
        <f t="shared" si="11"/>
        <v>0</v>
      </c>
      <c r="I62" s="32">
        <f t="shared" si="11"/>
        <v>0</v>
      </c>
      <c r="J62" s="32">
        <f t="shared" si="11"/>
        <v>0</v>
      </c>
      <c r="K62" s="32"/>
      <c r="L62" s="32">
        <f t="shared" si="11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:L70" si="12">SUM(G63:G69)</f>
        <v>0</v>
      </c>
      <c r="H70" s="19">
        <f t="shared" si="12"/>
        <v>0</v>
      </c>
      <c r="I70" s="19">
        <f t="shared" si="12"/>
        <v>0</v>
      </c>
      <c r="J70" s="19">
        <f t="shared" si="12"/>
        <v>0</v>
      </c>
      <c r="K70" s="25"/>
      <c r="L70" s="19">
        <f t="shared" si="12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L80" si="13">SUM(G71:G79)</f>
        <v>0</v>
      </c>
      <c r="H80" s="19">
        <f t="shared" si="13"/>
        <v>0</v>
      </c>
      <c r="I80" s="19">
        <f t="shared" si="13"/>
        <v>0</v>
      </c>
      <c r="J80" s="19">
        <f t="shared" si="13"/>
        <v>0</v>
      </c>
      <c r="K80" s="25"/>
      <c r="L80" s="19">
        <f t="shared" si="1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0</v>
      </c>
      <c r="G81" s="32">
        <f t="shared" ref="G81:L81" si="14">G70+G80</f>
        <v>0</v>
      </c>
      <c r="H81" s="32">
        <f t="shared" si="14"/>
        <v>0</v>
      </c>
      <c r="I81" s="32">
        <f t="shared" si="14"/>
        <v>0</v>
      </c>
      <c r="J81" s="32">
        <f t="shared" si="14"/>
        <v>0</v>
      </c>
      <c r="K81" s="32"/>
      <c r="L81" s="32">
        <f t="shared" si="14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:L89" si="15">SUM(G82:G88)</f>
        <v>0</v>
      </c>
      <c r="H89" s="19">
        <f t="shared" si="15"/>
        <v>0</v>
      </c>
      <c r="I89" s="19">
        <f t="shared" si="15"/>
        <v>0</v>
      </c>
      <c r="J89" s="19">
        <f t="shared" si="15"/>
        <v>0</v>
      </c>
      <c r="K89" s="25"/>
      <c r="L89" s="19">
        <f t="shared" si="1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L99" si="16">SUM(G90:G98)</f>
        <v>0</v>
      </c>
      <c r="H99" s="19">
        <f t="shared" si="16"/>
        <v>0</v>
      </c>
      <c r="I99" s="19">
        <f t="shared" si="16"/>
        <v>0</v>
      </c>
      <c r="J99" s="19">
        <f t="shared" si="16"/>
        <v>0</v>
      </c>
      <c r="K99" s="25"/>
      <c r="L99" s="19">
        <f t="shared" si="16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0</v>
      </c>
      <c r="G100" s="32">
        <f t="shared" ref="G100:L100" si="17">G89+G99</f>
        <v>0</v>
      </c>
      <c r="H100" s="32">
        <f t="shared" si="17"/>
        <v>0</v>
      </c>
      <c r="I100" s="32">
        <f t="shared" si="17"/>
        <v>0</v>
      </c>
      <c r="J100" s="32">
        <f t="shared" si="17"/>
        <v>0</v>
      </c>
      <c r="K100" s="32"/>
      <c r="L100" s="32">
        <f t="shared" si="17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18">SUM(G101:G107)</f>
        <v>0</v>
      </c>
      <c r="H108" s="19">
        <f t="shared" si="18"/>
        <v>0</v>
      </c>
      <c r="I108" s="19">
        <f t="shared" si="18"/>
        <v>0</v>
      </c>
      <c r="J108" s="19">
        <f t="shared" si="18"/>
        <v>0</v>
      </c>
      <c r="K108" s="25"/>
      <c r="L108" s="19">
        <f t="shared" ref="L108" si="19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20">SUM(G109:G117)</f>
        <v>0</v>
      </c>
      <c r="H118" s="19">
        <f t="shared" si="20"/>
        <v>0</v>
      </c>
      <c r="I118" s="19">
        <f t="shared" si="20"/>
        <v>0</v>
      </c>
      <c r="J118" s="19">
        <f t="shared" si="20"/>
        <v>0</v>
      </c>
      <c r="K118" s="25"/>
      <c r="L118" s="19">
        <f t="shared" ref="L118" si="21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0</v>
      </c>
      <c r="G119" s="32">
        <f t="shared" ref="G119:L119" si="22">G108+G118</f>
        <v>0</v>
      </c>
      <c r="H119" s="32">
        <f t="shared" si="22"/>
        <v>0</v>
      </c>
      <c r="I119" s="32">
        <f t="shared" si="22"/>
        <v>0</v>
      </c>
      <c r="J119" s="32">
        <f t="shared" si="22"/>
        <v>0</v>
      </c>
      <c r="K119" s="32"/>
      <c r="L119" s="32">
        <f t="shared" si="22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23">SUM(G120:G126)</f>
        <v>0</v>
      </c>
      <c r="H127" s="19">
        <f t="shared" si="23"/>
        <v>0</v>
      </c>
      <c r="I127" s="19">
        <f t="shared" si="23"/>
        <v>0</v>
      </c>
      <c r="J127" s="19">
        <f t="shared" si="23"/>
        <v>0</v>
      </c>
      <c r="K127" s="25"/>
      <c r="L127" s="19">
        <f t="shared" ref="L127" si="24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25">SUM(G128:G136)</f>
        <v>0</v>
      </c>
      <c r="H137" s="19">
        <f t="shared" si="25"/>
        <v>0</v>
      </c>
      <c r="I137" s="19">
        <f t="shared" si="25"/>
        <v>0</v>
      </c>
      <c r="J137" s="19">
        <f t="shared" si="25"/>
        <v>0</v>
      </c>
      <c r="K137" s="25"/>
      <c r="L137" s="19">
        <f t="shared" ref="L137" si="26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0</v>
      </c>
      <c r="G138" s="32">
        <f t="shared" ref="G138:L138" si="27">G127+G137</f>
        <v>0</v>
      </c>
      <c r="H138" s="32">
        <f t="shared" si="27"/>
        <v>0</v>
      </c>
      <c r="I138" s="32">
        <f t="shared" si="27"/>
        <v>0</v>
      </c>
      <c r="J138" s="32">
        <f t="shared" si="27"/>
        <v>0</v>
      </c>
      <c r="K138" s="32"/>
      <c r="L138" s="32">
        <f t="shared" si="27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28">SUM(G139:G145)</f>
        <v>0</v>
      </c>
      <c r="H146" s="19">
        <f t="shared" si="28"/>
        <v>0</v>
      </c>
      <c r="I146" s="19">
        <f t="shared" si="28"/>
        <v>0</v>
      </c>
      <c r="J146" s="19">
        <f t="shared" si="28"/>
        <v>0</v>
      </c>
      <c r="K146" s="25"/>
      <c r="L146" s="19">
        <f t="shared" ref="L146" si="29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30">SUM(G147:G155)</f>
        <v>0</v>
      </c>
      <c r="H156" s="19">
        <f t="shared" si="30"/>
        <v>0</v>
      </c>
      <c r="I156" s="19">
        <f t="shared" si="30"/>
        <v>0</v>
      </c>
      <c r="J156" s="19">
        <f t="shared" si="30"/>
        <v>0</v>
      </c>
      <c r="K156" s="25"/>
      <c r="L156" s="19">
        <f t="shared" ref="L156" si="31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0</v>
      </c>
      <c r="G157" s="32">
        <f t="shared" ref="G157:L157" si="32">G146+G156</f>
        <v>0</v>
      </c>
      <c r="H157" s="32">
        <f t="shared" si="32"/>
        <v>0</v>
      </c>
      <c r="I157" s="32">
        <f t="shared" si="32"/>
        <v>0</v>
      </c>
      <c r="J157" s="32">
        <f t="shared" si="32"/>
        <v>0</v>
      </c>
      <c r="K157" s="32"/>
      <c r="L157" s="32">
        <f t="shared" si="32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33">SUM(G158:G164)</f>
        <v>0</v>
      </c>
      <c r="H165" s="19">
        <f t="shared" si="33"/>
        <v>0</v>
      </c>
      <c r="I165" s="19">
        <f t="shared" si="33"/>
        <v>0</v>
      </c>
      <c r="J165" s="19">
        <f t="shared" si="33"/>
        <v>0</v>
      </c>
      <c r="K165" s="25"/>
      <c r="L165" s="19">
        <f t="shared" ref="L165" si="34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5">SUM(G166:G174)</f>
        <v>0</v>
      </c>
      <c r="H175" s="19">
        <f t="shared" si="35"/>
        <v>0</v>
      </c>
      <c r="I175" s="19">
        <f t="shared" si="35"/>
        <v>0</v>
      </c>
      <c r="J175" s="19">
        <f t="shared" si="35"/>
        <v>0</v>
      </c>
      <c r="K175" s="25"/>
      <c r="L175" s="19">
        <f t="shared" ref="L175" si="3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0</v>
      </c>
      <c r="G176" s="32">
        <f t="shared" ref="G176:L176" si="37">G165+G175</f>
        <v>0</v>
      </c>
      <c r="H176" s="32">
        <f t="shared" si="37"/>
        <v>0</v>
      </c>
      <c r="I176" s="32">
        <f t="shared" si="37"/>
        <v>0</v>
      </c>
      <c r="J176" s="32">
        <f t="shared" si="37"/>
        <v>0</v>
      </c>
      <c r="K176" s="32"/>
      <c r="L176" s="32">
        <f t="shared" si="37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38">SUM(G177:G183)</f>
        <v>0</v>
      </c>
      <c r="H184" s="19">
        <f t="shared" si="38"/>
        <v>0</v>
      </c>
      <c r="I184" s="19">
        <f t="shared" si="38"/>
        <v>0</v>
      </c>
      <c r="J184" s="19">
        <f t="shared" si="38"/>
        <v>0</v>
      </c>
      <c r="K184" s="25"/>
      <c r="L184" s="19">
        <f t="shared" ref="L184" si="39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40">SUM(G185:G193)</f>
        <v>0</v>
      </c>
      <c r="H194" s="19">
        <f t="shared" si="40"/>
        <v>0</v>
      </c>
      <c r="I194" s="19">
        <f t="shared" si="40"/>
        <v>0</v>
      </c>
      <c r="J194" s="19">
        <f t="shared" si="40"/>
        <v>0</v>
      </c>
      <c r="K194" s="25"/>
      <c r="L194" s="19">
        <f t="shared" ref="L194" si="41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0</v>
      </c>
      <c r="G195" s="32">
        <f t="shared" ref="G195:L195" si="42">G184+G194</f>
        <v>0</v>
      </c>
      <c r="H195" s="32">
        <f t="shared" si="42"/>
        <v>0</v>
      </c>
      <c r="I195" s="32">
        <f t="shared" si="42"/>
        <v>0</v>
      </c>
      <c r="J195" s="32">
        <f t="shared" si="42"/>
        <v>0</v>
      </c>
      <c r="K195" s="32"/>
      <c r="L195" s="32">
        <f t="shared" si="42"/>
        <v>0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430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25.240000000000002</v>
      </c>
      <c r="H196" s="34">
        <f t="shared" si="43"/>
        <v>25.03</v>
      </c>
      <c r="I196" s="34">
        <f t="shared" si="43"/>
        <v>106.11999999999999</v>
      </c>
      <c r="J196" s="34">
        <f t="shared" si="43"/>
        <v>750.51</v>
      </c>
      <c r="K196" s="34"/>
      <c r="L196" s="34" t="e">
        <f t="shared" ref="L196" si="44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20" sqref="K2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 t="s">
        <v>49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50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24</v>
      </c>
      <c r="I3" s="48">
        <v>1</v>
      </c>
      <c r="J3" s="49">
        <v>2024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83</v>
      </c>
      <c r="F6" s="40" t="s">
        <v>51</v>
      </c>
      <c r="G6" s="40">
        <v>10.39</v>
      </c>
      <c r="H6" s="40">
        <v>14.79</v>
      </c>
      <c r="I6" s="40">
        <v>10.3</v>
      </c>
      <c r="J6" s="40">
        <v>221</v>
      </c>
      <c r="K6" s="41" t="s">
        <v>84</v>
      </c>
      <c r="L6" s="40"/>
    </row>
    <row r="7" spans="1:12" ht="15" x14ac:dyDescent="0.25">
      <c r="A7" s="23"/>
      <c r="B7" s="15"/>
      <c r="C7" s="11"/>
      <c r="D7" s="6"/>
      <c r="E7" s="42" t="s">
        <v>85</v>
      </c>
      <c r="F7" s="43">
        <v>10</v>
      </c>
      <c r="G7" s="43">
        <v>2.63</v>
      </c>
      <c r="H7" s="43">
        <v>2.66</v>
      </c>
      <c r="I7" s="43">
        <v>0</v>
      </c>
      <c r="J7" s="43">
        <v>34.33</v>
      </c>
      <c r="K7" s="44" t="s">
        <v>86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53</v>
      </c>
      <c r="F8" s="43" t="s">
        <v>87</v>
      </c>
      <c r="G8" s="43">
        <v>0.11</v>
      </c>
      <c r="H8" s="43">
        <v>0.02</v>
      </c>
      <c r="I8" s="43">
        <v>10.15</v>
      </c>
      <c r="J8" s="43">
        <v>41.32</v>
      </c>
      <c r="K8" s="44" t="s">
        <v>54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74</v>
      </c>
      <c r="F9" s="43">
        <v>50</v>
      </c>
      <c r="G9" s="43">
        <v>3.3</v>
      </c>
      <c r="H9" s="43">
        <v>0.6</v>
      </c>
      <c r="I9" s="43">
        <v>19.8</v>
      </c>
      <c r="J9" s="43">
        <v>99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>
        <v>60</v>
      </c>
      <c r="G10" s="43">
        <v>0.85499999999999998</v>
      </c>
      <c r="H10" s="43">
        <v>3.653</v>
      </c>
      <c r="I10" s="43">
        <v>11.58</v>
      </c>
      <c r="J10" s="43">
        <v>56</v>
      </c>
      <c r="K10" s="44" t="s">
        <v>55</v>
      </c>
      <c r="L10" s="43"/>
    </row>
    <row r="11" spans="1:12" ht="15" x14ac:dyDescent="0.25">
      <c r="A11" s="23"/>
      <c r="B11" s="15"/>
      <c r="C11" s="11"/>
      <c r="D11" s="6"/>
      <c r="E11" s="42" t="s">
        <v>88</v>
      </c>
      <c r="F11" s="43">
        <v>150</v>
      </c>
      <c r="G11" s="43">
        <v>3.77</v>
      </c>
      <c r="H11" s="43">
        <v>2.29</v>
      </c>
      <c r="I11" s="43">
        <v>39.72</v>
      </c>
      <c r="J11" s="43">
        <v>214</v>
      </c>
      <c r="K11" s="44" t="s">
        <v>89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270</v>
      </c>
      <c r="G13" s="19">
        <f t="shared" ref="G13:J13" si="0">SUM(G6:G12)</f>
        <v>21.055</v>
      </c>
      <c r="H13" s="19">
        <f t="shared" si="0"/>
        <v>24.012999999999998</v>
      </c>
      <c r="I13" s="19">
        <f t="shared" si="0"/>
        <v>91.55</v>
      </c>
      <c r="J13" s="19">
        <f t="shared" si="0"/>
        <v>665.65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90</v>
      </c>
      <c r="F15" s="43">
        <v>250</v>
      </c>
      <c r="G15" s="43">
        <v>5.92</v>
      </c>
      <c r="H15" s="43">
        <v>5.55</v>
      </c>
      <c r="I15" s="43">
        <v>16.14</v>
      </c>
      <c r="J15" s="43">
        <v>138.25</v>
      </c>
      <c r="K15" s="44" t="s">
        <v>91</v>
      </c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92</v>
      </c>
      <c r="F18" s="43">
        <v>200</v>
      </c>
      <c r="G18" s="43">
        <v>0.75</v>
      </c>
      <c r="H18" s="43">
        <v>0.06</v>
      </c>
      <c r="I18" s="43">
        <v>27.93</v>
      </c>
      <c r="J18" s="43">
        <v>116.4</v>
      </c>
      <c r="K18" s="44" t="s">
        <v>93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57</v>
      </c>
      <c r="F20" s="43">
        <v>30</v>
      </c>
      <c r="G20" s="43">
        <v>1.98</v>
      </c>
      <c r="H20" s="43">
        <v>0.36</v>
      </c>
      <c r="I20" s="43">
        <v>11.88</v>
      </c>
      <c r="J20" s="43">
        <v>59.4</v>
      </c>
      <c r="K20" s="44" t="s">
        <v>94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480</v>
      </c>
      <c r="G23" s="19">
        <f t="shared" ref="G23:J23" si="2">SUM(G14:G22)</f>
        <v>8.65</v>
      </c>
      <c r="H23" s="19">
        <f t="shared" si="2"/>
        <v>5.97</v>
      </c>
      <c r="I23" s="19">
        <f t="shared" si="2"/>
        <v>55.95</v>
      </c>
      <c r="J23" s="19">
        <f t="shared" si="2"/>
        <v>314.05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750</v>
      </c>
      <c r="G24" s="32">
        <f t="shared" ref="G24:J24" si="4">G13+G23</f>
        <v>29.704999999999998</v>
      </c>
      <c r="H24" s="32">
        <f t="shared" si="4"/>
        <v>29.982999999999997</v>
      </c>
      <c r="I24" s="32">
        <f t="shared" si="4"/>
        <v>147.5</v>
      </c>
      <c r="J24" s="32">
        <f t="shared" si="4"/>
        <v>979.7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:L32" si="6">SUM(G25:G31)</f>
        <v>0</v>
      </c>
      <c r="H32" s="19">
        <f t="shared" si="6"/>
        <v>0</v>
      </c>
      <c r="I32" s="19">
        <f t="shared" si="6"/>
        <v>0</v>
      </c>
      <c r="J32" s="19">
        <f t="shared" si="6"/>
        <v>0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L42" si="7">SUM(G33:G41)</f>
        <v>0</v>
      </c>
      <c r="H42" s="19">
        <f t="shared" si="7"/>
        <v>0</v>
      </c>
      <c r="I42" s="19">
        <f t="shared" si="7"/>
        <v>0</v>
      </c>
      <c r="J42" s="19">
        <f t="shared" si="7"/>
        <v>0</v>
      </c>
      <c r="K42" s="25"/>
      <c r="L42" s="19">
        <f t="shared" si="7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0</v>
      </c>
      <c r="G43" s="32">
        <f t="shared" ref="G43:L43" si="8">G32+G42</f>
        <v>0</v>
      </c>
      <c r="H43" s="32">
        <f t="shared" si="8"/>
        <v>0</v>
      </c>
      <c r="I43" s="32">
        <f t="shared" si="8"/>
        <v>0</v>
      </c>
      <c r="J43" s="32">
        <f t="shared" si="8"/>
        <v>0</v>
      </c>
      <c r="K43" s="32"/>
      <c r="L43" s="32">
        <f t="shared" si="8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:L51" si="9">SUM(G44:G50)</f>
        <v>0</v>
      </c>
      <c r="H51" s="19">
        <f t="shared" si="9"/>
        <v>0</v>
      </c>
      <c r="I51" s="19">
        <f t="shared" si="9"/>
        <v>0</v>
      </c>
      <c r="J51" s="19">
        <f t="shared" si="9"/>
        <v>0</v>
      </c>
      <c r="K51" s="25"/>
      <c r="L51" s="19">
        <f t="shared" si="9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L61" si="10">SUM(G52:G60)</f>
        <v>0</v>
      </c>
      <c r="H61" s="19">
        <f t="shared" si="10"/>
        <v>0</v>
      </c>
      <c r="I61" s="19">
        <f t="shared" si="10"/>
        <v>0</v>
      </c>
      <c r="J61" s="19">
        <f t="shared" si="10"/>
        <v>0</v>
      </c>
      <c r="K61" s="25"/>
      <c r="L61" s="19">
        <f t="shared" si="10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0</v>
      </c>
      <c r="G62" s="32">
        <f t="shared" ref="G62:L62" si="11">G51+G61</f>
        <v>0</v>
      </c>
      <c r="H62" s="32">
        <f t="shared" si="11"/>
        <v>0</v>
      </c>
      <c r="I62" s="32">
        <f t="shared" si="11"/>
        <v>0</v>
      </c>
      <c r="J62" s="32">
        <f t="shared" si="11"/>
        <v>0</v>
      </c>
      <c r="K62" s="32"/>
      <c r="L62" s="32">
        <f t="shared" si="11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:L70" si="12">SUM(G63:G69)</f>
        <v>0</v>
      </c>
      <c r="H70" s="19">
        <f t="shared" si="12"/>
        <v>0</v>
      </c>
      <c r="I70" s="19">
        <f t="shared" si="12"/>
        <v>0</v>
      </c>
      <c r="J70" s="19">
        <f t="shared" si="12"/>
        <v>0</v>
      </c>
      <c r="K70" s="25"/>
      <c r="L70" s="19">
        <f t="shared" si="12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L80" si="13">SUM(G71:G79)</f>
        <v>0</v>
      </c>
      <c r="H80" s="19">
        <f t="shared" si="13"/>
        <v>0</v>
      </c>
      <c r="I80" s="19">
        <f t="shared" si="13"/>
        <v>0</v>
      </c>
      <c r="J80" s="19">
        <f t="shared" si="13"/>
        <v>0</v>
      </c>
      <c r="K80" s="25"/>
      <c r="L80" s="19">
        <f t="shared" si="1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0</v>
      </c>
      <c r="G81" s="32">
        <f t="shared" ref="G81:L81" si="14">G70+G80</f>
        <v>0</v>
      </c>
      <c r="H81" s="32">
        <f t="shared" si="14"/>
        <v>0</v>
      </c>
      <c r="I81" s="32">
        <f t="shared" si="14"/>
        <v>0</v>
      </c>
      <c r="J81" s="32">
        <f t="shared" si="14"/>
        <v>0</v>
      </c>
      <c r="K81" s="32"/>
      <c r="L81" s="32">
        <f t="shared" si="14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:L89" si="15">SUM(G82:G88)</f>
        <v>0</v>
      </c>
      <c r="H89" s="19">
        <f t="shared" si="15"/>
        <v>0</v>
      </c>
      <c r="I89" s="19">
        <f t="shared" si="15"/>
        <v>0</v>
      </c>
      <c r="J89" s="19">
        <f t="shared" si="15"/>
        <v>0</v>
      </c>
      <c r="K89" s="25"/>
      <c r="L89" s="19">
        <f t="shared" si="1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L99" si="16">SUM(G90:G98)</f>
        <v>0</v>
      </c>
      <c r="H99" s="19">
        <f t="shared" si="16"/>
        <v>0</v>
      </c>
      <c r="I99" s="19">
        <f t="shared" si="16"/>
        <v>0</v>
      </c>
      <c r="J99" s="19">
        <f t="shared" si="16"/>
        <v>0</v>
      </c>
      <c r="K99" s="25"/>
      <c r="L99" s="19">
        <f t="shared" si="16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0</v>
      </c>
      <c r="G100" s="32">
        <f t="shared" ref="G100:L100" si="17">G89+G99</f>
        <v>0</v>
      </c>
      <c r="H100" s="32">
        <f t="shared" si="17"/>
        <v>0</v>
      </c>
      <c r="I100" s="32">
        <f t="shared" si="17"/>
        <v>0</v>
      </c>
      <c r="J100" s="32">
        <f t="shared" si="17"/>
        <v>0</v>
      </c>
      <c r="K100" s="32"/>
      <c r="L100" s="32">
        <f t="shared" si="17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18">SUM(G101:G107)</f>
        <v>0</v>
      </c>
      <c r="H108" s="19">
        <f t="shared" si="18"/>
        <v>0</v>
      </c>
      <c r="I108" s="19">
        <f t="shared" si="18"/>
        <v>0</v>
      </c>
      <c r="J108" s="19">
        <f t="shared" si="18"/>
        <v>0</v>
      </c>
      <c r="K108" s="25"/>
      <c r="L108" s="19">
        <f t="shared" ref="L108" si="19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20">SUM(G109:G117)</f>
        <v>0</v>
      </c>
      <c r="H118" s="19">
        <f t="shared" si="20"/>
        <v>0</v>
      </c>
      <c r="I118" s="19">
        <f t="shared" si="20"/>
        <v>0</v>
      </c>
      <c r="J118" s="19">
        <f t="shared" si="20"/>
        <v>0</v>
      </c>
      <c r="K118" s="25"/>
      <c r="L118" s="19">
        <f t="shared" ref="L118" si="21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0</v>
      </c>
      <c r="G119" s="32">
        <f t="shared" ref="G119:L119" si="22">G108+G118</f>
        <v>0</v>
      </c>
      <c r="H119" s="32">
        <f t="shared" si="22"/>
        <v>0</v>
      </c>
      <c r="I119" s="32">
        <f t="shared" si="22"/>
        <v>0</v>
      </c>
      <c r="J119" s="32">
        <f t="shared" si="22"/>
        <v>0</v>
      </c>
      <c r="K119" s="32"/>
      <c r="L119" s="32">
        <f t="shared" si="22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23">SUM(G120:G126)</f>
        <v>0</v>
      </c>
      <c r="H127" s="19">
        <f t="shared" si="23"/>
        <v>0</v>
      </c>
      <c r="I127" s="19">
        <f t="shared" si="23"/>
        <v>0</v>
      </c>
      <c r="J127" s="19">
        <f t="shared" si="23"/>
        <v>0</v>
      </c>
      <c r="K127" s="25"/>
      <c r="L127" s="19">
        <f t="shared" ref="L127" si="24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25">SUM(G128:G136)</f>
        <v>0</v>
      </c>
      <c r="H137" s="19">
        <f t="shared" si="25"/>
        <v>0</v>
      </c>
      <c r="I137" s="19">
        <f t="shared" si="25"/>
        <v>0</v>
      </c>
      <c r="J137" s="19">
        <f t="shared" si="25"/>
        <v>0</v>
      </c>
      <c r="K137" s="25"/>
      <c r="L137" s="19">
        <f t="shared" ref="L137" si="26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0</v>
      </c>
      <c r="G138" s="32">
        <f t="shared" ref="G138:L138" si="27">G127+G137</f>
        <v>0</v>
      </c>
      <c r="H138" s="32">
        <f t="shared" si="27"/>
        <v>0</v>
      </c>
      <c r="I138" s="32">
        <f t="shared" si="27"/>
        <v>0</v>
      </c>
      <c r="J138" s="32">
        <f t="shared" si="27"/>
        <v>0</v>
      </c>
      <c r="K138" s="32"/>
      <c r="L138" s="32">
        <f t="shared" si="27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28">SUM(G139:G145)</f>
        <v>0</v>
      </c>
      <c r="H146" s="19">
        <f t="shared" si="28"/>
        <v>0</v>
      </c>
      <c r="I146" s="19">
        <f t="shared" si="28"/>
        <v>0</v>
      </c>
      <c r="J146" s="19">
        <f t="shared" si="28"/>
        <v>0</v>
      </c>
      <c r="K146" s="25"/>
      <c r="L146" s="19">
        <f t="shared" ref="L146" si="29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30">SUM(G147:G155)</f>
        <v>0</v>
      </c>
      <c r="H156" s="19">
        <f t="shared" si="30"/>
        <v>0</v>
      </c>
      <c r="I156" s="19">
        <f t="shared" si="30"/>
        <v>0</v>
      </c>
      <c r="J156" s="19">
        <f t="shared" si="30"/>
        <v>0</v>
      </c>
      <c r="K156" s="25"/>
      <c r="L156" s="19">
        <f t="shared" ref="L156" si="31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0</v>
      </c>
      <c r="G157" s="32">
        <f t="shared" ref="G157:L157" si="32">G146+G156</f>
        <v>0</v>
      </c>
      <c r="H157" s="32">
        <f t="shared" si="32"/>
        <v>0</v>
      </c>
      <c r="I157" s="32">
        <f t="shared" si="32"/>
        <v>0</v>
      </c>
      <c r="J157" s="32">
        <f t="shared" si="32"/>
        <v>0</v>
      </c>
      <c r="K157" s="32"/>
      <c r="L157" s="32">
        <f t="shared" si="32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33">SUM(G158:G164)</f>
        <v>0</v>
      </c>
      <c r="H165" s="19">
        <f t="shared" si="33"/>
        <v>0</v>
      </c>
      <c r="I165" s="19">
        <f t="shared" si="33"/>
        <v>0</v>
      </c>
      <c r="J165" s="19">
        <f t="shared" si="33"/>
        <v>0</v>
      </c>
      <c r="K165" s="25"/>
      <c r="L165" s="19">
        <f t="shared" ref="L165" si="34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5">SUM(G166:G174)</f>
        <v>0</v>
      </c>
      <c r="H175" s="19">
        <f t="shared" si="35"/>
        <v>0</v>
      </c>
      <c r="I175" s="19">
        <f t="shared" si="35"/>
        <v>0</v>
      </c>
      <c r="J175" s="19">
        <f t="shared" si="35"/>
        <v>0</v>
      </c>
      <c r="K175" s="25"/>
      <c r="L175" s="19">
        <f t="shared" ref="L175" si="3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0</v>
      </c>
      <c r="G176" s="32">
        <f t="shared" ref="G176:L176" si="37">G165+G175</f>
        <v>0</v>
      </c>
      <c r="H176" s="32">
        <f t="shared" si="37"/>
        <v>0</v>
      </c>
      <c r="I176" s="32">
        <f t="shared" si="37"/>
        <v>0</v>
      </c>
      <c r="J176" s="32">
        <f t="shared" si="37"/>
        <v>0</v>
      </c>
      <c r="K176" s="32"/>
      <c r="L176" s="32">
        <f t="shared" si="37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38">SUM(G177:G183)</f>
        <v>0</v>
      </c>
      <c r="H184" s="19">
        <f t="shared" si="38"/>
        <v>0</v>
      </c>
      <c r="I184" s="19">
        <f t="shared" si="38"/>
        <v>0</v>
      </c>
      <c r="J184" s="19">
        <f t="shared" si="38"/>
        <v>0</v>
      </c>
      <c r="K184" s="25"/>
      <c r="L184" s="19">
        <f t="shared" ref="L184" si="39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40">SUM(G185:G193)</f>
        <v>0</v>
      </c>
      <c r="H194" s="19">
        <f t="shared" si="40"/>
        <v>0</v>
      </c>
      <c r="I194" s="19">
        <f t="shared" si="40"/>
        <v>0</v>
      </c>
      <c r="J194" s="19">
        <f t="shared" si="40"/>
        <v>0</v>
      </c>
      <c r="K194" s="25"/>
      <c r="L194" s="19">
        <f t="shared" ref="L194" si="41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0</v>
      </c>
      <c r="G195" s="32">
        <f t="shared" ref="G195:L195" si="42">G184+G194</f>
        <v>0</v>
      </c>
      <c r="H195" s="32">
        <f t="shared" si="42"/>
        <v>0</v>
      </c>
      <c r="I195" s="32">
        <f t="shared" si="42"/>
        <v>0</v>
      </c>
      <c r="J195" s="32">
        <f t="shared" si="42"/>
        <v>0</v>
      </c>
      <c r="K195" s="32"/>
      <c r="L195" s="32">
        <f t="shared" si="42"/>
        <v>0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750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29.704999999999998</v>
      </c>
      <c r="H196" s="34">
        <f t="shared" si="43"/>
        <v>29.982999999999997</v>
      </c>
      <c r="I196" s="34">
        <f t="shared" si="43"/>
        <v>147.5</v>
      </c>
      <c r="J196" s="34">
        <f t="shared" si="43"/>
        <v>979.7</v>
      </c>
      <c r="K196" s="34"/>
      <c r="L196" s="34" t="e">
        <f t="shared" ref="L196" si="44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workbookViewId="0">
      <pane xSplit="4" ySplit="5" topLeftCell="E9" activePane="bottomRight" state="frozen"/>
      <selection pane="topRight" activeCell="E1" sqref="E1"/>
      <selection pane="bottomLeft" activeCell="A6" sqref="A6"/>
      <selection pane="bottomRight" activeCell="M20" sqref="M2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 t="s">
        <v>58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59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25</v>
      </c>
      <c r="I3" s="48">
        <v>1</v>
      </c>
      <c r="J3" s="49">
        <v>2024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95</v>
      </c>
      <c r="F6" s="40" t="s">
        <v>96</v>
      </c>
      <c r="G6" s="40">
        <v>4.1100000000000003</v>
      </c>
      <c r="H6" s="40">
        <v>3.55</v>
      </c>
      <c r="I6" s="40">
        <v>30.79</v>
      </c>
      <c r="J6" s="40">
        <v>202.8</v>
      </c>
      <c r="K6" s="41" t="s">
        <v>60</v>
      </c>
      <c r="L6" s="40"/>
    </row>
    <row r="7" spans="1:12" ht="15" x14ac:dyDescent="0.25">
      <c r="A7" s="23"/>
      <c r="B7" s="15"/>
      <c r="C7" s="11"/>
      <c r="D7" s="6"/>
      <c r="E7" s="42" t="s">
        <v>97</v>
      </c>
      <c r="F7" s="43">
        <v>90</v>
      </c>
      <c r="G7" s="43">
        <v>10.199999999999999</v>
      </c>
      <c r="H7" s="43">
        <v>12.93</v>
      </c>
      <c r="I7" s="43">
        <v>13.79</v>
      </c>
      <c r="J7" s="43">
        <v>198</v>
      </c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98</v>
      </c>
      <c r="F8" s="43" t="s">
        <v>99</v>
      </c>
      <c r="G8" s="43">
        <v>0.11</v>
      </c>
      <c r="H8" s="43">
        <v>0.06</v>
      </c>
      <c r="I8" s="43">
        <v>10.98</v>
      </c>
      <c r="J8" s="43">
        <v>44.7</v>
      </c>
      <c r="K8" s="44" t="s">
        <v>56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57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100</v>
      </c>
      <c r="F10" s="43">
        <v>60</v>
      </c>
      <c r="G10" s="43">
        <v>0.84</v>
      </c>
      <c r="H10" s="43">
        <v>3.61</v>
      </c>
      <c r="I10" s="43">
        <v>4.96</v>
      </c>
      <c r="J10" s="43">
        <v>55.68</v>
      </c>
      <c r="K10" s="44" t="s">
        <v>55</v>
      </c>
      <c r="L10" s="43"/>
    </row>
    <row r="11" spans="1:12" ht="15" x14ac:dyDescent="0.25">
      <c r="A11" s="23"/>
      <c r="B11" s="15"/>
      <c r="C11" s="11"/>
      <c r="D11" s="6"/>
      <c r="E11" s="42" t="s">
        <v>42</v>
      </c>
      <c r="F11" s="43">
        <v>20</v>
      </c>
      <c r="G11" s="43">
        <v>1.52</v>
      </c>
      <c r="H11" s="43">
        <v>0.16</v>
      </c>
      <c r="I11" s="43">
        <v>9.84</v>
      </c>
      <c r="J11" s="43">
        <v>47</v>
      </c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200</v>
      </c>
      <c r="G13" s="19">
        <f t="shared" ref="G13:J13" si="0">SUM(G6:G12)</f>
        <v>18.759999999999998</v>
      </c>
      <c r="H13" s="19">
        <f t="shared" si="0"/>
        <v>20.669999999999998</v>
      </c>
      <c r="I13" s="19">
        <f t="shared" si="0"/>
        <v>82.24</v>
      </c>
      <c r="J13" s="19">
        <f t="shared" si="0"/>
        <v>607.57999999999993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101</v>
      </c>
      <c r="F15" s="43" t="s">
        <v>71</v>
      </c>
      <c r="G15" s="43">
        <v>2.98</v>
      </c>
      <c r="H15" s="43">
        <v>6.99</v>
      </c>
      <c r="I15" s="43">
        <v>7.07</v>
      </c>
      <c r="J15" s="43">
        <v>104.95</v>
      </c>
      <c r="K15" s="44" t="s">
        <v>102</v>
      </c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103</v>
      </c>
      <c r="F18" s="43" t="s">
        <v>82</v>
      </c>
      <c r="G18" s="43">
        <v>0.09</v>
      </c>
      <c r="H18" s="43">
        <v>0.02</v>
      </c>
      <c r="I18" s="43">
        <v>11.91</v>
      </c>
      <c r="J18" s="43">
        <v>48.15</v>
      </c>
      <c r="K18" s="44" t="s">
        <v>56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74</v>
      </c>
      <c r="F20" s="43">
        <v>30</v>
      </c>
      <c r="G20" s="43">
        <v>1.98</v>
      </c>
      <c r="H20" s="43">
        <v>0.36</v>
      </c>
      <c r="I20" s="43">
        <v>11.88</v>
      </c>
      <c r="J20" s="43">
        <v>59.4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30</v>
      </c>
      <c r="G23" s="19">
        <f t="shared" ref="G23:J23" si="2">SUM(G14:G22)</f>
        <v>5.05</v>
      </c>
      <c r="H23" s="19">
        <f t="shared" si="2"/>
        <v>7.37</v>
      </c>
      <c r="I23" s="19">
        <f t="shared" si="2"/>
        <v>30.86</v>
      </c>
      <c r="J23" s="19">
        <f t="shared" si="2"/>
        <v>212.5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230</v>
      </c>
      <c r="G24" s="32">
        <f t="shared" ref="G24:J24" si="4">G13+G23</f>
        <v>23.81</v>
      </c>
      <c r="H24" s="32">
        <f t="shared" si="4"/>
        <v>28.04</v>
      </c>
      <c r="I24" s="32">
        <f t="shared" si="4"/>
        <v>113.1</v>
      </c>
      <c r="J24" s="32">
        <f t="shared" si="4"/>
        <v>820.07999999999993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:L32" si="6">SUM(G25:G31)</f>
        <v>0</v>
      </c>
      <c r="H32" s="19">
        <f t="shared" si="6"/>
        <v>0</v>
      </c>
      <c r="I32" s="19">
        <f t="shared" si="6"/>
        <v>0</v>
      </c>
      <c r="J32" s="19">
        <f t="shared" si="6"/>
        <v>0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L42" si="7">SUM(G33:G41)</f>
        <v>0</v>
      </c>
      <c r="H42" s="19">
        <f t="shared" si="7"/>
        <v>0</v>
      </c>
      <c r="I42" s="19">
        <f t="shared" si="7"/>
        <v>0</v>
      </c>
      <c r="J42" s="19">
        <f t="shared" si="7"/>
        <v>0</v>
      </c>
      <c r="K42" s="25"/>
      <c r="L42" s="19">
        <f t="shared" si="7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0</v>
      </c>
      <c r="G43" s="32">
        <f t="shared" ref="G43:L43" si="8">G32+G42</f>
        <v>0</v>
      </c>
      <c r="H43" s="32">
        <f t="shared" si="8"/>
        <v>0</v>
      </c>
      <c r="I43" s="32">
        <f t="shared" si="8"/>
        <v>0</v>
      </c>
      <c r="J43" s="32">
        <f t="shared" si="8"/>
        <v>0</v>
      </c>
      <c r="K43" s="32"/>
      <c r="L43" s="32">
        <f t="shared" si="8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:L51" si="9">SUM(G44:G50)</f>
        <v>0</v>
      </c>
      <c r="H51" s="19">
        <f t="shared" si="9"/>
        <v>0</v>
      </c>
      <c r="I51" s="19">
        <f t="shared" si="9"/>
        <v>0</v>
      </c>
      <c r="J51" s="19">
        <f t="shared" si="9"/>
        <v>0</v>
      </c>
      <c r="K51" s="25"/>
      <c r="L51" s="19">
        <f t="shared" si="9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L61" si="10">SUM(G52:G60)</f>
        <v>0</v>
      </c>
      <c r="H61" s="19">
        <f t="shared" si="10"/>
        <v>0</v>
      </c>
      <c r="I61" s="19">
        <f t="shared" si="10"/>
        <v>0</v>
      </c>
      <c r="J61" s="19">
        <f t="shared" si="10"/>
        <v>0</v>
      </c>
      <c r="K61" s="25"/>
      <c r="L61" s="19">
        <f t="shared" si="10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0</v>
      </c>
      <c r="G62" s="32">
        <f t="shared" ref="G62:L62" si="11">G51+G61</f>
        <v>0</v>
      </c>
      <c r="H62" s="32">
        <f t="shared" si="11"/>
        <v>0</v>
      </c>
      <c r="I62" s="32">
        <f t="shared" si="11"/>
        <v>0</v>
      </c>
      <c r="J62" s="32">
        <f t="shared" si="11"/>
        <v>0</v>
      </c>
      <c r="K62" s="32"/>
      <c r="L62" s="32">
        <f t="shared" si="11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:L70" si="12">SUM(G63:G69)</f>
        <v>0</v>
      </c>
      <c r="H70" s="19">
        <f t="shared" si="12"/>
        <v>0</v>
      </c>
      <c r="I70" s="19">
        <f t="shared" si="12"/>
        <v>0</v>
      </c>
      <c r="J70" s="19">
        <f t="shared" si="12"/>
        <v>0</v>
      </c>
      <c r="K70" s="25"/>
      <c r="L70" s="19">
        <f t="shared" si="12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L80" si="13">SUM(G71:G79)</f>
        <v>0</v>
      </c>
      <c r="H80" s="19">
        <f t="shared" si="13"/>
        <v>0</v>
      </c>
      <c r="I80" s="19">
        <f t="shared" si="13"/>
        <v>0</v>
      </c>
      <c r="J80" s="19">
        <f t="shared" si="13"/>
        <v>0</v>
      </c>
      <c r="K80" s="25"/>
      <c r="L80" s="19">
        <f t="shared" si="1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0</v>
      </c>
      <c r="G81" s="32">
        <f t="shared" ref="G81:L81" si="14">G70+G80</f>
        <v>0</v>
      </c>
      <c r="H81" s="32">
        <f t="shared" si="14"/>
        <v>0</v>
      </c>
      <c r="I81" s="32">
        <f t="shared" si="14"/>
        <v>0</v>
      </c>
      <c r="J81" s="32">
        <f t="shared" si="14"/>
        <v>0</v>
      </c>
      <c r="K81" s="32"/>
      <c r="L81" s="32">
        <f t="shared" si="14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:L89" si="15">SUM(G82:G88)</f>
        <v>0</v>
      </c>
      <c r="H89" s="19">
        <f t="shared" si="15"/>
        <v>0</v>
      </c>
      <c r="I89" s="19">
        <f t="shared" si="15"/>
        <v>0</v>
      </c>
      <c r="J89" s="19">
        <f t="shared" si="15"/>
        <v>0</v>
      </c>
      <c r="K89" s="25"/>
      <c r="L89" s="19">
        <f t="shared" si="1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L99" si="16">SUM(G90:G98)</f>
        <v>0</v>
      </c>
      <c r="H99" s="19">
        <f t="shared" si="16"/>
        <v>0</v>
      </c>
      <c r="I99" s="19">
        <f t="shared" si="16"/>
        <v>0</v>
      </c>
      <c r="J99" s="19">
        <f t="shared" si="16"/>
        <v>0</v>
      </c>
      <c r="K99" s="25"/>
      <c r="L99" s="19">
        <f t="shared" si="16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0</v>
      </c>
      <c r="G100" s="32">
        <f t="shared" ref="G100:L100" si="17">G89+G99</f>
        <v>0</v>
      </c>
      <c r="H100" s="32">
        <f t="shared" si="17"/>
        <v>0</v>
      </c>
      <c r="I100" s="32">
        <f t="shared" si="17"/>
        <v>0</v>
      </c>
      <c r="J100" s="32">
        <f t="shared" si="17"/>
        <v>0</v>
      </c>
      <c r="K100" s="32"/>
      <c r="L100" s="32">
        <f t="shared" si="17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18">SUM(G101:G107)</f>
        <v>0</v>
      </c>
      <c r="H108" s="19">
        <f t="shared" si="18"/>
        <v>0</v>
      </c>
      <c r="I108" s="19">
        <f t="shared" si="18"/>
        <v>0</v>
      </c>
      <c r="J108" s="19">
        <f t="shared" si="18"/>
        <v>0</v>
      </c>
      <c r="K108" s="25"/>
      <c r="L108" s="19">
        <f t="shared" ref="L108" si="19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20">SUM(G109:G117)</f>
        <v>0</v>
      </c>
      <c r="H118" s="19">
        <f t="shared" si="20"/>
        <v>0</v>
      </c>
      <c r="I118" s="19">
        <f t="shared" si="20"/>
        <v>0</v>
      </c>
      <c r="J118" s="19">
        <f t="shared" si="20"/>
        <v>0</v>
      </c>
      <c r="K118" s="25"/>
      <c r="L118" s="19">
        <f t="shared" ref="L118" si="21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0</v>
      </c>
      <c r="G119" s="32">
        <f t="shared" ref="G119:L119" si="22">G108+G118</f>
        <v>0</v>
      </c>
      <c r="H119" s="32">
        <f t="shared" si="22"/>
        <v>0</v>
      </c>
      <c r="I119" s="32">
        <f t="shared" si="22"/>
        <v>0</v>
      </c>
      <c r="J119" s="32">
        <f t="shared" si="22"/>
        <v>0</v>
      </c>
      <c r="K119" s="32"/>
      <c r="L119" s="32">
        <f t="shared" si="22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23">SUM(G120:G126)</f>
        <v>0</v>
      </c>
      <c r="H127" s="19">
        <f t="shared" si="23"/>
        <v>0</v>
      </c>
      <c r="I127" s="19">
        <f t="shared" si="23"/>
        <v>0</v>
      </c>
      <c r="J127" s="19">
        <f t="shared" si="23"/>
        <v>0</v>
      </c>
      <c r="K127" s="25"/>
      <c r="L127" s="19">
        <f t="shared" ref="L127" si="24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25">SUM(G128:G136)</f>
        <v>0</v>
      </c>
      <c r="H137" s="19">
        <f t="shared" si="25"/>
        <v>0</v>
      </c>
      <c r="I137" s="19">
        <f t="shared" si="25"/>
        <v>0</v>
      </c>
      <c r="J137" s="19">
        <f t="shared" si="25"/>
        <v>0</v>
      </c>
      <c r="K137" s="25"/>
      <c r="L137" s="19">
        <f t="shared" ref="L137" si="26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0</v>
      </c>
      <c r="G138" s="32">
        <f t="shared" ref="G138:L138" si="27">G127+G137</f>
        <v>0</v>
      </c>
      <c r="H138" s="32">
        <f t="shared" si="27"/>
        <v>0</v>
      </c>
      <c r="I138" s="32">
        <f t="shared" si="27"/>
        <v>0</v>
      </c>
      <c r="J138" s="32">
        <f t="shared" si="27"/>
        <v>0</v>
      </c>
      <c r="K138" s="32"/>
      <c r="L138" s="32">
        <f t="shared" si="27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28">SUM(G139:G145)</f>
        <v>0</v>
      </c>
      <c r="H146" s="19">
        <f t="shared" si="28"/>
        <v>0</v>
      </c>
      <c r="I146" s="19">
        <f t="shared" si="28"/>
        <v>0</v>
      </c>
      <c r="J146" s="19">
        <f t="shared" si="28"/>
        <v>0</v>
      </c>
      <c r="K146" s="25"/>
      <c r="L146" s="19">
        <f t="shared" ref="L146" si="29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30">SUM(G147:G155)</f>
        <v>0</v>
      </c>
      <c r="H156" s="19">
        <f t="shared" si="30"/>
        <v>0</v>
      </c>
      <c r="I156" s="19">
        <f t="shared" si="30"/>
        <v>0</v>
      </c>
      <c r="J156" s="19">
        <f t="shared" si="30"/>
        <v>0</v>
      </c>
      <c r="K156" s="25"/>
      <c r="L156" s="19">
        <f t="shared" ref="L156" si="31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0</v>
      </c>
      <c r="G157" s="32">
        <f t="shared" ref="G157:L157" si="32">G146+G156</f>
        <v>0</v>
      </c>
      <c r="H157" s="32">
        <f t="shared" si="32"/>
        <v>0</v>
      </c>
      <c r="I157" s="32">
        <f t="shared" si="32"/>
        <v>0</v>
      </c>
      <c r="J157" s="32">
        <f t="shared" si="32"/>
        <v>0</v>
      </c>
      <c r="K157" s="32"/>
      <c r="L157" s="32">
        <f t="shared" si="32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33">SUM(G158:G164)</f>
        <v>0</v>
      </c>
      <c r="H165" s="19">
        <f t="shared" si="33"/>
        <v>0</v>
      </c>
      <c r="I165" s="19">
        <f t="shared" si="33"/>
        <v>0</v>
      </c>
      <c r="J165" s="19">
        <f t="shared" si="33"/>
        <v>0</v>
      </c>
      <c r="K165" s="25"/>
      <c r="L165" s="19">
        <f t="shared" ref="L165" si="34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5">SUM(G166:G174)</f>
        <v>0</v>
      </c>
      <c r="H175" s="19">
        <f t="shared" si="35"/>
        <v>0</v>
      </c>
      <c r="I175" s="19">
        <f t="shared" si="35"/>
        <v>0</v>
      </c>
      <c r="J175" s="19">
        <f t="shared" si="35"/>
        <v>0</v>
      </c>
      <c r="K175" s="25"/>
      <c r="L175" s="19">
        <f t="shared" ref="L175" si="3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0</v>
      </c>
      <c r="G176" s="32">
        <f t="shared" ref="G176:L176" si="37">G165+G175</f>
        <v>0</v>
      </c>
      <c r="H176" s="32">
        <f t="shared" si="37"/>
        <v>0</v>
      </c>
      <c r="I176" s="32">
        <f t="shared" si="37"/>
        <v>0</v>
      </c>
      <c r="J176" s="32">
        <f t="shared" si="37"/>
        <v>0</v>
      </c>
      <c r="K176" s="32"/>
      <c r="L176" s="32">
        <f t="shared" si="37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38">SUM(G177:G183)</f>
        <v>0</v>
      </c>
      <c r="H184" s="19">
        <f t="shared" si="38"/>
        <v>0</v>
      </c>
      <c r="I184" s="19">
        <f t="shared" si="38"/>
        <v>0</v>
      </c>
      <c r="J184" s="19">
        <f t="shared" si="38"/>
        <v>0</v>
      </c>
      <c r="K184" s="25"/>
      <c r="L184" s="19">
        <f t="shared" ref="L184" si="39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40">SUM(G185:G193)</f>
        <v>0</v>
      </c>
      <c r="H194" s="19">
        <f t="shared" si="40"/>
        <v>0</v>
      </c>
      <c r="I194" s="19">
        <f t="shared" si="40"/>
        <v>0</v>
      </c>
      <c r="J194" s="19">
        <f t="shared" si="40"/>
        <v>0</v>
      </c>
      <c r="K194" s="25"/>
      <c r="L194" s="19">
        <f t="shared" ref="L194" si="41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0</v>
      </c>
      <c r="G195" s="32">
        <f t="shared" ref="G195:L195" si="42">G184+G194</f>
        <v>0</v>
      </c>
      <c r="H195" s="32">
        <f t="shared" si="42"/>
        <v>0</v>
      </c>
      <c r="I195" s="32">
        <f t="shared" si="42"/>
        <v>0</v>
      </c>
      <c r="J195" s="32">
        <f t="shared" si="42"/>
        <v>0</v>
      </c>
      <c r="K195" s="32"/>
      <c r="L195" s="32">
        <f t="shared" si="42"/>
        <v>0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230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23.81</v>
      </c>
      <c r="H196" s="34">
        <f t="shared" si="43"/>
        <v>28.04</v>
      </c>
      <c r="I196" s="34">
        <f t="shared" si="43"/>
        <v>113.1</v>
      </c>
      <c r="J196" s="34">
        <f t="shared" si="43"/>
        <v>820.07999999999993</v>
      </c>
      <c r="K196" s="34"/>
      <c r="L196" s="34" t="e">
        <f t="shared" ref="L196" si="44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62:D62"/>
    <mergeCell ref="C1:E1"/>
    <mergeCell ref="H1:K1"/>
    <mergeCell ref="H2:K2"/>
    <mergeCell ref="C24:D24"/>
    <mergeCell ref="C43:D43"/>
  </mergeCells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workbookViewId="0">
      <pane xSplit="4" ySplit="5" topLeftCell="E9" activePane="bottomRight" state="frozen"/>
      <selection pane="topRight" activeCell="E1" sqref="E1"/>
      <selection pane="bottomLeft" activeCell="A6" sqref="A6"/>
      <selection pane="bottomRight" activeCell="N11" sqref="N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 t="s">
        <v>61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50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26</v>
      </c>
      <c r="I3" s="48">
        <v>1</v>
      </c>
      <c r="J3" s="49">
        <v>2024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108</v>
      </c>
      <c r="F6" s="40" t="s">
        <v>52</v>
      </c>
      <c r="G6" s="40">
        <v>8.7899999999999991</v>
      </c>
      <c r="H6" s="40">
        <v>11.2</v>
      </c>
      <c r="I6" s="40">
        <v>31.4</v>
      </c>
      <c r="J6" s="40">
        <v>295.64999999999998</v>
      </c>
      <c r="K6" s="41" t="s">
        <v>109</v>
      </c>
      <c r="L6" s="40"/>
    </row>
    <row r="7" spans="1:12" ht="15" x14ac:dyDescent="0.25">
      <c r="A7" s="23"/>
      <c r="B7" s="15"/>
      <c r="C7" s="11"/>
      <c r="D7" s="6"/>
      <c r="E7" s="42" t="s">
        <v>110</v>
      </c>
      <c r="F7" s="43">
        <v>15</v>
      </c>
      <c r="G7" s="43">
        <v>3.95</v>
      </c>
      <c r="H7" s="43">
        <v>3.99</v>
      </c>
      <c r="I7" s="43">
        <v>0</v>
      </c>
      <c r="J7" s="43">
        <v>51.5</v>
      </c>
      <c r="K7" s="44" t="s">
        <v>86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111</v>
      </c>
      <c r="F8" s="43">
        <v>200</v>
      </c>
      <c r="G8" s="43">
        <v>3.17</v>
      </c>
      <c r="H8" s="43">
        <v>2.68</v>
      </c>
      <c r="I8" s="43">
        <v>15.95</v>
      </c>
      <c r="J8" s="43">
        <v>100.6</v>
      </c>
      <c r="K8" s="44" t="s">
        <v>63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62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64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/>
      <c r="L10" s="43"/>
    </row>
    <row r="11" spans="1:12" ht="15" x14ac:dyDescent="0.25">
      <c r="A11" s="23"/>
      <c r="B11" s="15"/>
      <c r="C11" s="11"/>
      <c r="D11" s="6"/>
      <c r="E11" s="42" t="s">
        <v>42</v>
      </c>
      <c r="F11" s="43">
        <v>25</v>
      </c>
      <c r="G11" s="43">
        <v>1.9</v>
      </c>
      <c r="H11" s="43">
        <v>0.2</v>
      </c>
      <c r="I11" s="43">
        <v>12.3</v>
      </c>
      <c r="J11" s="43">
        <v>58.75</v>
      </c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370</v>
      </c>
      <c r="G13" s="19">
        <f t="shared" ref="G13:J13" si="0">SUM(G6:G12)</f>
        <v>20.189999999999994</v>
      </c>
      <c r="H13" s="19">
        <f t="shared" si="0"/>
        <v>18.829999999999998</v>
      </c>
      <c r="I13" s="19">
        <f t="shared" si="0"/>
        <v>81.33</v>
      </c>
      <c r="J13" s="19">
        <f t="shared" si="0"/>
        <v>612.9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104</v>
      </c>
      <c r="F15" s="43" t="s">
        <v>71</v>
      </c>
      <c r="G15" s="43">
        <v>3.18</v>
      </c>
      <c r="H15" s="43">
        <v>7.4</v>
      </c>
      <c r="I15" s="43">
        <v>2.1</v>
      </c>
      <c r="J15" s="43">
        <v>86.8</v>
      </c>
      <c r="K15" s="44" t="s">
        <v>105</v>
      </c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 t="s">
        <v>106</v>
      </c>
      <c r="F18" s="43">
        <v>200</v>
      </c>
      <c r="G18" s="43">
        <v>0.66</v>
      </c>
      <c r="H18" s="43">
        <v>0.09</v>
      </c>
      <c r="I18" s="43">
        <v>22.03</v>
      </c>
      <c r="J18" s="43">
        <v>92.9</v>
      </c>
      <c r="K18" s="44" t="s">
        <v>48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107</v>
      </c>
      <c r="F20" s="43">
        <v>30</v>
      </c>
      <c r="G20" s="43">
        <v>1.98</v>
      </c>
      <c r="H20" s="43">
        <v>0.36</v>
      </c>
      <c r="I20" s="43">
        <v>11.88</v>
      </c>
      <c r="J20" s="43">
        <v>59.4</v>
      </c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230</v>
      </c>
      <c r="G23" s="19">
        <f t="shared" ref="G23:J23" si="2">SUM(G14:G22)</f>
        <v>5.82</v>
      </c>
      <c r="H23" s="19">
        <f t="shared" si="2"/>
        <v>7.8500000000000005</v>
      </c>
      <c r="I23" s="19">
        <f t="shared" si="2"/>
        <v>36.010000000000005</v>
      </c>
      <c r="J23" s="19">
        <f t="shared" si="2"/>
        <v>239.1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600</v>
      </c>
      <c r="G24" s="32">
        <f t="shared" ref="G24:J24" si="4">G13+G23</f>
        <v>26.009999999999994</v>
      </c>
      <c r="H24" s="32">
        <f t="shared" si="4"/>
        <v>26.68</v>
      </c>
      <c r="I24" s="32">
        <f t="shared" si="4"/>
        <v>117.34</v>
      </c>
      <c r="J24" s="32">
        <f t="shared" si="4"/>
        <v>852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:L32" si="6">SUM(G25:G31)</f>
        <v>0</v>
      </c>
      <c r="H32" s="19">
        <f t="shared" si="6"/>
        <v>0</v>
      </c>
      <c r="I32" s="19">
        <f t="shared" si="6"/>
        <v>0</v>
      </c>
      <c r="J32" s="19">
        <f t="shared" si="6"/>
        <v>0</v>
      </c>
      <c r="K32" s="25"/>
      <c r="L32" s="19">
        <f t="shared" si="6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:L42" si="7">SUM(G33:G41)</f>
        <v>0</v>
      </c>
      <c r="H42" s="19">
        <f t="shared" si="7"/>
        <v>0</v>
      </c>
      <c r="I42" s="19">
        <f t="shared" si="7"/>
        <v>0</v>
      </c>
      <c r="J42" s="19">
        <f t="shared" si="7"/>
        <v>0</v>
      </c>
      <c r="K42" s="25"/>
      <c r="L42" s="19">
        <f t="shared" si="7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0</v>
      </c>
      <c r="G43" s="32">
        <f t="shared" ref="G43:L43" si="8">G32+G42</f>
        <v>0</v>
      </c>
      <c r="H43" s="32">
        <f t="shared" si="8"/>
        <v>0</v>
      </c>
      <c r="I43" s="32">
        <f t="shared" si="8"/>
        <v>0</v>
      </c>
      <c r="J43" s="32">
        <f t="shared" si="8"/>
        <v>0</v>
      </c>
      <c r="K43" s="32"/>
      <c r="L43" s="32">
        <f t="shared" si="8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:L51" si="9">SUM(G44:G50)</f>
        <v>0</v>
      </c>
      <c r="H51" s="19">
        <f t="shared" si="9"/>
        <v>0</v>
      </c>
      <c r="I51" s="19">
        <f t="shared" si="9"/>
        <v>0</v>
      </c>
      <c r="J51" s="19">
        <f t="shared" si="9"/>
        <v>0</v>
      </c>
      <c r="K51" s="25"/>
      <c r="L51" s="19">
        <f t="shared" si="9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:L61" si="10">SUM(G52:G60)</f>
        <v>0</v>
      </c>
      <c r="H61" s="19">
        <f t="shared" si="10"/>
        <v>0</v>
      </c>
      <c r="I61" s="19">
        <f t="shared" si="10"/>
        <v>0</v>
      </c>
      <c r="J61" s="19">
        <f t="shared" si="10"/>
        <v>0</v>
      </c>
      <c r="K61" s="25"/>
      <c r="L61" s="19">
        <f t="shared" si="10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0</v>
      </c>
      <c r="G62" s="32">
        <f t="shared" ref="G62:L62" si="11">G51+G61</f>
        <v>0</v>
      </c>
      <c r="H62" s="32">
        <f t="shared" si="11"/>
        <v>0</v>
      </c>
      <c r="I62" s="32">
        <f t="shared" si="11"/>
        <v>0</v>
      </c>
      <c r="J62" s="32">
        <f t="shared" si="11"/>
        <v>0</v>
      </c>
      <c r="K62" s="32"/>
      <c r="L62" s="32">
        <f t="shared" si="11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:L70" si="12">SUM(G63:G69)</f>
        <v>0</v>
      </c>
      <c r="H70" s="19">
        <f t="shared" si="12"/>
        <v>0</v>
      </c>
      <c r="I70" s="19">
        <f t="shared" si="12"/>
        <v>0</v>
      </c>
      <c r="J70" s="19">
        <f t="shared" si="12"/>
        <v>0</v>
      </c>
      <c r="K70" s="25"/>
      <c r="L70" s="19">
        <f t="shared" si="12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:L80" si="13">SUM(G71:G79)</f>
        <v>0</v>
      </c>
      <c r="H80" s="19">
        <f t="shared" si="13"/>
        <v>0</v>
      </c>
      <c r="I80" s="19">
        <f t="shared" si="13"/>
        <v>0</v>
      </c>
      <c r="J80" s="19">
        <f t="shared" si="13"/>
        <v>0</v>
      </c>
      <c r="K80" s="25"/>
      <c r="L80" s="19">
        <f t="shared" si="13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0</v>
      </c>
      <c r="G81" s="32">
        <f t="shared" ref="G81:L81" si="14">G70+G80</f>
        <v>0</v>
      </c>
      <c r="H81" s="32">
        <f t="shared" si="14"/>
        <v>0</v>
      </c>
      <c r="I81" s="32">
        <f t="shared" si="14"/>
        <v>0</v>
      </c>
      <c r="J81" s="32">
        <f t="shared" si="14"/>
        <v>0</v>
      </c>
      <c r="K81" s="32"/>
      <c r="L81" s="32">
        <f t="shared" si="14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:L89" si="15">SUM(G82:G88)</f>
        <v>0</v>
      </c>
      <c r="H89" s="19">
        <f t="shared" si="15"/>
        <v>0</v>
      </c>
      <c r="I89" s="19">
        <f t="shared" si="15"/>
        <v>0</v>
      </c>
      <c r="J89" s="19">
        <f t="shared" si="15"/>
        <v>0</v>
      </c>
      <c r="K89" s="25"/>
      <c r="L89" s="19">
        <f t="shared" si="1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:L99" si="16">SUM(G90:G98)</f>
        <v>0</v>
      </c>
      <c r="H99" s="19">
        <f t="shared" si="16"/>
        <v>0</v>
      </c>
      <c r="I99" s="19">
        <f t="shared" si="16"/>
        <v>0</v>
      </c>
      <c r="J99" s="19">
        <f t="shared" si="16"/>
        <v>0</v>
      </c>
      <c r="K99" s="25"/>
      <c r="L99" s="19">
        <f t="shared" si="16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0</v>
      </c>
      <c r="G100" s="32">
        <f t="shared" ref="G100:L100" si="17">G89+G99</f>
        <v>0</v>
      </c>
      <c r="H100" s="32">
        <f t="shared" si="17"/>
        <v>0</v>
      </c>
      <c r="I100" s="32">
        <f t="shared" si="17"/>
        <v>0</v>
      </c>
      <c r="J100" s="32">
        <f t="shared" si="17"/>
        <v>0</v>
      </c>
      <c r="K100" s="32"/>
      <c r="L100" s="32">
        <f t="shared" si="17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18">SUM(G101:G107)</f>
        <v>0</v>
      </c>
      <c r="H108" s="19">
        <f t="shared" si="18"/>
        <v>0</v>
      </c>
      <c r="I108" s="19">
        <f t="shared" si="18"/>
        <v>0</v>
      </c>
      <c r="J108" s="19">
        <f t="shared" si="18"/>
        <v>0</v>
      </c>
      <c r="K108" s="25"/>
      <c r="L108" s="19">
        <f t="shared" ref="L108" si="19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20">SUM(G109:G117)</f>
        <v>0</v>
      </c>
      <c r="H118" s="19">
        <f t="shared" si="20"/>
        <v>0</v>
      </c>
      <c r="I118" s="19">
        <f t="shared" si="20"/>
        <v>0</v>
      </c>
      <c r="J118" s="19">
        <f t="shared" si="20"/>
        <v>0</v>
      </c>
      <c r="K118" s="25"/>
      <c r="L118" s="19">
        <f t="shared" ref="L118" si="21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0</v>
      </c>
      <c r="G119" s="32">
        <f t="shared" ref="G119:L119" si="22">G108+G118</f>
        <v>0</v>
      </c>
      <c r="H119" s="32">
        <f t="shared" si="22"/>
        <v>0</v>
      </c>
      <c r="I119" s="32">
        <f t="shared" si="22"/>
        <v>0</v>
      </c>
      <c r="J119" s="32">
        <f t="shared" si="22"/>
        <v>0</v>
      </c>
      <c r="K119" s="32"/>
      <c r="L119" s="32">
        <f t="shared" si="22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23">SUM(G120:G126)</f>
        <v>0</v>
      </c>
      <c r="H127" s="19">
        <f t="shared" si="23"/>
        <v>0</v>
      </c>
      <c r="I127" s="19">
        <f t="shared" si="23"/>
        <v>0</v>
      </c>
      <c r="J127" s="19">
        <f t="shared" si="23"/>
        <v>0</v>
      </c>
      <c r="K127" s="25"/>
      <c r="L127" s="19">
        <f t="shared" ref="L127" si="24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25">SUM(G128:G136)</f>
        <v>0</v>
      </c>
      <c r="H137" s="19">
        <f t="shared" si="25"/>
        <v>0</v>
      </c>
      <c r="I137" s="19">
        <f t="shared" si="25"/>
        <v>0</v>
      </c>
      <c r="J137" s="19">
        <f t="shared" si="25"/>
        <v>0</v>
      </c>
      <c r="K137" s="25"/>
      <c r="L137" s="19">
        <f t="shared" ref="L137" si="26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0</v>
      </c>
      <c r="G138" s="32">
        <f t="shared" ref="G138:L138" si="27">G127+G137</f>
        <v>0</v>
      </c>
      <c r="H138" s="32">
        <f t="shared" si="27"/>
        <v>0</v>
      </c>
      <c r="I138" s="32">
        <f t="shared" si="27"/>
        <v>0</v>
      </c>
      <c r="J138" s="32">
        <f t="shared" si="27"/>
        <v>0</v>
      </c>
      <c r="K138" s="32"/>
      <c r="L138" s="32">
        <f t="shared" si="27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28">SUM(G139:G145)</f>
        <v>0</v>
      </c>
      <c r="H146" s="19">
        <f t="shared" si="28"/>
        <v>0</v>
      </c>
      <c r="I146" s="19">
        <f t="shared" si="28"/>
        <v>0</v>
      </c>
      <c r="J146" s="19">
        <f t="shared" si="28"/>
        <v>0</v>
      </c>
      <c r="K146" s="25"/>
      <c r="L146" s="19">
        <f t="shared" ref="L146" si="29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30">SUM(G147:G155)</f>
        <v>0</v>
      </c>
      <c r="H156" s="19">
        <f t="shared" si="30"/>
        <v>0</v>
      </c>
      <c r="I156" s="19">
        <f t="shared" si="30"/>
        <v>0</v>
      </c>
      <c r="J156" s="19">
        <f t="shared" si="30"/>
        <v>0</v>
      </c>
      <c r="K156" s="25"/>
      <c r="L156" s="19">
        <f t="shared" ref="L156" si="31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0</v>
      </c>
      <c r="G157" s="32">
        <f t="shared" ref="G157:L157" si="32">G146+G156</f>
        <v>0</v>
      </c>
      <c r="H157" s="32">
        <f t="shared" si="32"/>
        <v>0</v>
      </c>
      <c r="I157" s="32">
        <f t="shared" si="32"/>
        <v>0</v>
      </c>
      <c r="J157" s="32">
        <f t="shared" si="32"/>
        <v>0</v>
      </c>
      <c r="K157" s="32"/>
      <c r="L157" s="32">
        <f t="shared" si="32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33">SUM(G158:G164)</f>
        <v>0</v>
      </c>
      <c r="H165" s="19">
        <f t="shared" si="33"/>
        <v>0</v>
      </c>
      <c r="I165" s="19">
        <f t="shared" si="33"/>
        <v>0</v>
      </c>
      <c r="J165" s="19">
        <f t="shared" si="33"/>
        <v>0</v>
      </c>
      <c r="K165" s="25"/>
      <c r="L165" s="19">
        <f t="shared" ref="L165" si="34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35">SUM(G166:G174)</f>
        <v>0</v>
      </c>
      <c r="H175" s="19">
        <f t="shared" si="35"/>
        <v>0</v>
      </c>
      <c r="I175" s="19">
        <f t="shared" si="35"/>
        <v>0</v>
      </c>
      <c r="J175" s="19">
        <f t="shared" si="35"/>
        <v>0</v>
      </c>
      <c r="K175" s="25"/>
      <c r="L175" s="19">
        <f t="shared" ref="L175" si="3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0</v>
      </c>
      <c r="G176" s="32">
        <f t="shared" ref="G176:L176" si="37">G165+G175</f>
        <v>0</v>
      </c>
      <c r="H176" s="32">
        <f t="shared" si="37"/>
        <v>0</v>
      </c>
      <c r="I176" s="32">
        <f t="shared" si="37"/>
        <v>0</v>
      </c>
      <c r="J176" s="32">
        <f t="shared" si="37"/>
        <v>0</v>
      </c>
      <c r="K176" s="32"/>
      <c r="L176" s="32">
        <f t="shared" si="37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38">SUM(G177:G183)</f>
        <v>0</v>
      </c>
      <c r="H184" s="19">
        <f t="shared" si="38"/>
        <v>0</v>
      </c>
      <c r="I184" s="19">
        <f t="shared" si="38"/>
        <v>0</v>
      </c>
      <c r="J184" s="19">
        <f t="shared" si="38"/>
        <v>0</v>
      </c>
      <c r="K184" s="25"/>
      <c r="L184" s="19">
        <f t="shared" ref="L184" si="39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40">SUM(G185:G193)</f>
        <v>0</v>
      </c>
      <c r="H194" s="19">
        <f t="shared" si="40"/>
        <v>0</v>
      </c>
      <c r="I194" s="19">
        <f t="shared" si="40"/>
        <v>0</v>
      </c>
      <c r="J194" s="19">
        <f t="shared" si="40"/>
        <v>0</v>
      </c>
      <c r="K194" s="25"/>
      <c r="L194" s="19">
        <f t="shared" ref="L194" si="41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0</v>
      </c>
      <c r="G195" s="32">
        <f t="shared" ref="G195:L195" si="42">G184+G194</f>
        <v>0</v>
      </c>
      <c r="H195" s="32">
        <f t="shared" si="42"/>
        <v>0</v>
      </c>
      <c r="I195" s="32">
        <f t="shared" si="42"/>
        <v>0</v>
      </c>
      <c r="J195" s="32">
        <f t="shared" si="42"/>
        <v>0</v>
      </c>
      <c r="K195" s="32"/>
      <c r="L195" s="32">
        <f t="shared" si="42"/>
        <v>0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600</v>
      </c>
      <c r="G196" s="34">
        <f t="shared" ref="G196:J196" si="43">(G24+G43+G62+G81+G100+G119+G138+G157+G176+G195)/(IF(G24=0,0,1)+IF(G43=0,0,1)+IF(G62=0,0,1)+IF(G81=0,0,1)+IF(G100=0,0,1)+IF(G119=0,0,1)+IF(G138=0,0,1)+IF(G157=0,0,1)+IF(G176=0,0,1)+IF(G195=0,0,1))</f>
        <v>26.009999999999994</v>
      </c>
      <c r="H196" s="34">
        <f t="shared" si="43"/>
        <v>26.68</v>
      </c>
      <c r="I196" s="34">
        <f t="shared" si="43"/>
        <v>117.34</v>
      </c>
      <c r="J196" s="34">
        <f t="shared" si="43"/>
        <v>852</v>
      </c>
      <c r="K196" s="34"/>
      <c r="L196" s="34" t="e">
        <f t="shared" ref="L196" si="44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62:D62"/>
    <mergeCell ref="C1:E1"/>
    <mergeCell ref="H1:K1"/>
    <mergeCell ref="H2:K2"/>
    <mergeCell ref="C24:D24"/>
    <mergeCell ref="C43:D43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1" sqref="N1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/>
      <c r="D1" s="54"/>
      <c r="E1" s="54"/>
      <c r="F1" s="12" t="s">
        <v>16</v>
      </c>
      <c r="G1" s="2" t="s">
        <v>17</v>
      </c>
      <c r="H1" s="55" t="s">
        <v>61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59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1</v>
      </c>
      <c r="J3" s="49">
        <v>2024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112</v>
      </c>
      <c r="F6" s="40" t="s">
        <v>96</v>
      </c>
      <c r="G6" s="40">
        <v>3.63</v>
      </c>
      <c r="H6" s="40">
        <v>6.5</v>
      </c>
      <c r="I6" s="40">
        <v>37.58</v>
      </c>
      <c r="J6" s="40">
        <v>223.35</v>
      </c>
      <c r="K6" s="41" t="s">
        <v>113</v>
      </c>
      <c r="L6" s="40"/>
    </row>
    <row r="7" spans="1:12" ht="15" x14ac:dyDescent="0.25">
      <c r="A7" s="23"/>
      <c r="B7" s="15"/>
      <c r="C7" s="11"/>
      <c r="D7" s="6"/>
      <c r="E7" s="42" t="s">
        <v>114</v>
      </c>
      <c r="F7" s="43">
        <v>90</v>
      </c>
      <c r="G7" s="43">
        <v>13.17</v>
      </c>
      <c r="H7" s="43">
        <v>10.7</v>
      </c>
      <c r="I7" s="43">
        <v>15.79</v>
      </c>
      <c r="J7" s="43">
        <v>193.3</v>
      </c>
      <c r="K7" s="44" t="s">
        <v>115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116</v>
      </c>
      <c r="F8" s="43" t="s">
        <v>87</v>
      </c>
      <c r="G8" s="43">
        <v>0.11</v>
      </c>
      <c r="H8" s="43">
        <v>0.02</v>
      </c>
      <c r="I8" s="43">
        <v>10.15</v>
      </c>
      <c r="J8" s="43">
        <v>41.32</v>
      </c>
      <c r="K8" s="44" t="s">
        <v>54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57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 t="s">
        <v>117</v>
      </c>
      <c r="F11" s="43">
        <v>60</v>
      </c>
      <c r="G11" s="43">
        <v>1.02</v>
      </c>
      <c r="H11" s="43">
        <v>3</v>
      </c>
      <c r="I11" s="43">
        <v>5.07</v>
      </c>
      <c r="J11" s="43">
        <v>51.42</v>
      </c>
      <c r="K11" s="44" t="s">
        <v>118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180</v>
      </c>
      <c r="G13" s="19">
        <f t="shared" ref="G13:J13" si="0">SUM(G6:G12)</f>
        <v>19.91</v>
      </c>
      <c r="H13" s="19">
        <f t="shared" si="0"/>
        <v>20.58</v>
      </c>
      <c r="I13" s="19">
        <f t="shared" si="0"/>
        <v>80.47</v>
      </c>
      <c r="J13" s="19">
        <f t="shared" si="0"/>
        <v>568.79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180</v>
      </c>
      <c r="G24" s="32">
        <f t="shared" ref="G24:J24" si="4">G13+G23</f>
        <v>19.91</v>
      </c>
      <c r="H24" s="32">
        <f t="shared" si="4"/>
        <v>20.58</v>
      </c>
      <c r="I24" s="32">
        <f t="shared" si="4"/>
        <v>80.47</v>
      </c>
      <c r="J24" s="32">
        <f t="shared" si="4"/>
        <v>568.79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0</v>
      </c>
      <c r="G43" s="32">
        <f t="shared" ref="G43" si="14">G32+G42</f>
        <v>0</v>
      </c>
      <c r="H43" s="32">
        <f t="shared" ref="H43" si="15">H32+H42</f>
        <v>0</v>
      </c>
      <c r="I43" s="32">
        <f t="shared" ref="I43" si="16">I32+I42</f>
        <v>0</v>
      </c>
      <c r="J43" s="32">
        <f t="shared" ref="J43:L43" si="17">J32+J42</f>
        <v>0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0</v>
      </c>
      <c r="G62" s="32">
        <f t="shared" ref="G62" si="26">G51+G61</f>
        <v>0</v>
      </c>
      <c r="H62" s="32">
        <f t="shared" ref="H62" si="27">H51+H61</f>
        <v>0</v>
      </c>
      <c r="I62" s="32">
        <f t="shared" ref="I62" si="28">I51+I61</f>
        <v>0</v>
      </c>
      <c r="J62" s="32">
        <f t="shared" ref="J62:L62" si="29">J51+J61</f>
        <v>0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0</v>
      </c>
      <c r="G81" s="32">
        <f t="shared" ref="G81" si="38">G70+G80</f>
        <v>0</v>
      </c>
      <c r="H81" s="32">
        <f t="shared" ref="H81" si="39">H70+H80</f>
        <v>0</v>
      </c>
      <c r="I81" s="32">
        <f t="shared" ref="I81" si="40">I70+I80</f>
        <v>0</v>
      </c>
      <c r="J81" s="32">
        <f t="shared" ref="J81:L81" si="41">J70+J80</f>
        <v>0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0</v>
      </c>
      <c r="G100" s="32">
        <f t="shared" ref="G100" si="50">G89+G99</f>
        <v>0</v>
      </c>
      <c r="H100" s="32">
        <f t="shared" ref="H100" si="51">H89+H99</f>
        <v>0</v>
      </c>
      <c r="I100" s="32">
        <f t="shared" ref="I100" si="52">I89+I99</f>
        <v>0</v>
      </c>
      <c r="J100" s="32">
        <f t="shared" ref="J100:L100" si="53">J89+J99</f>
        <v>0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0</v>
      </c>
      <c r="G119" s="32">
        <f t="shared" ref="G119" si="58">G108+G118</f>
        <v>0</v>
      </c>
      <c r="H119" s="32">
        <f t="shared" ref="H119" si="59">H108+H118</f>
        <v>0</v>
      </c>
      <c r="I119" s="32">
        <f t="shared" ref="I119" si="60">I108+I118</f>
        <v>0</v>
      </c>
      <c r="J119" s="32">
        <f t="shared" ref="J119:L119" si="61">J108+J118</f>
        <v>0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0</v>
      </c>
      <c r="G138" s="32">
        <f t="shared" ref="G138" si="66">G127+G137</f>
        <v>0</v>
      </c>
      <c r="H138" s="32">
        <f t="shared" ref="H138" si="67">H127+H137</f>
        <v>0</v>
      </c>
      <c r="I138" s="32">
        <f t="shared" ref="I138" si="68">I127+I137</f>
        <v>0</v>
      </c>
      <c r="J138" s="32">
        <f t="shared" ref="J138:L138" si="69">J127+J137</f>
        <v>0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0</v>
      </c>
      <c r="G157" s="32">
        <f t="shared" ref="G157" si="74">G146+G156</f>
        <v>0</v>
      </c>
      <c r="H157" s="32">
        <f t="shared" ref="H157" si="75">H146+H156</f>
        <v>0</v>
      </c>
      <c r="I157" s="32">
        <f t="shared" ref="I157" si="76">I146+I156</f>
        <v>0</v>
      </c>
      <c r="J157" s="32">
        <f t="shared" ref="J157:L157" si="77">J146+J156</f>
        <v>0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0</v>
      </c>
      <c r="G176" s="32">
        <f t="shared" ref="G176" si="82">G165+G175</f>
        <v>0</v>
      </c>
      <c r="H176" s="32">
        <f t="shared" ref="H176" si="83">H165+H175</f>
        <v>0</v>
      </c>
      <c r="I176" s="32">
        <f t="shared" ref="I176" si="84">I165+I175</f>
        <v>0</v>
      </c>
      <c r="J176" s="32">
        <f t="shared" ref="J176:L176" si="85">J165+J175</f>
        <v>0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0</v>
      </c>
      <c r="G195" s="32">
        <f t="shared" ref="G195" si="90">G184+G194</f>
        <v>0</v>
      </c>
      <c r="H195" s="32">
        <f t="shared" ref="H195" si="91">H184+H194</f>
        <v>0</v>
      </c>
      <c r="I195" s="32">
        <f t="shared" ref="I195" si="92">I184+I194</f>
        <v>0</v>
      </c>
      <c r="J195" s="32">
        <f t="shared" ref="J195:L195" si="93">J184+J194</f>
        <v>0</v>
      </c>
      <c r="K195" s="32"/>
      <c r="L195" s="32">
        <f t="shared" si="93"/>
        <v>0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180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19.91</v>
      </c>
      <c r="H196" s="34">
        <f t="shared" si="94"/>
        <v>20.58</v>
      </c>
      <c r="I196" s="34">
        <f t="shared" si="94"/>
        <v>80.47</v>
      </c>
      <c r="J196" s="34">
        <f t="shared" si="94"/>
        <v>568.79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22.01</vt:lpstr>
      <vt:lpstr>23.01</vt:lpstr>
      <vt:lpstr>24.01</vt:lpstr>
      <vt:lpstr>25.01</vt:lpstr>
      <vt:lpstr>26.01</vt:lpstr>
      <vt:lpstr>27.01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dcterms:created xsi:type="dcterms:W3CDTF">2022-05-16T14:23:56Z</dcterms:created>
  <dcterms:modified xsi:type="dcterms:W3CDTF">2024-01-22T07:41:25Z</dcterms:modified>
</cp:coreProperties>
</file>