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135" activeTab="1"/>
  </bookViews>
  <sheets>
    <sheet name="от 3 до 7 лет" sheetId="1" r:id="rId1"/>
    <sheet name="от 2 мес до 3 лет" sheetId="2" r:id="rId2"/>
  </sheets>
  <definedNames>
    <definedName name="_xlnm._FilterDatabase" localSheetId="1" hidden="1">'от 2 мес до 3 лет'!$A$1:$J$1054</definedName>
    <definedName name="_xlnm._FilterDatabase" localSheetId="0" hidden="1">'от 3 до 7 лет'!$A$1:$J$1069</definedName>
  </definedNames>
  <calcPr calcId="162913"/>
</workbook>
</file>

<file path=xl/calcChain.xml><?xml version="1.0" encoding="utf-8"?>
<calcChain xmlns="http://schemas.openxmlformats.org/spreadsheetml/2006/main">
  <c r="E390" i="2" l="1"/>
  <c r="B1025" i="2" l="1"/>
  <c r="F1024" i="2"/>
  <c r="G1024" i="2"/>
  <c r="H1024" i="2"/>
  <c r="I1024" i="2"/>
  <c r="E1024" i="2"/>
  <c r="F999" i="2"/>
  <c r="G999" i="2"/>
  <c r="H999" i="2"/>
  <c r="I999" i="2"/>
  <c r="E999" i="2"/>
  <c r="F993" i="2"/>
  <c r="G993" i="2"/>
  <c r="H993" i="2"/>
  <c r="I993" i="2"/>
  <c r="E993" i="2"/>
  <c r="F954" i="2"/>
  <c r="G954" i="2"/>
  <c r="H954" i="2"/>
  <c r="I954" i="2"/>
  <c r="E954" i="2"/>
  <c r="F950" i="2"/>
  <c r="G950" i="2"/>
  <c r="H950" i="2"/>
  <c r="I950" i="2"/>
  <c r="E950" i="2"/>
  <c r="B927" i="2"/>
  <c r="F926" i="2"/>
  <c r="G926" i="2"/>
  <c r="H926" i="2"/>
  <c r="I926" i="2"/>
  <c r="E926" i="2"/>
  <c r="F910" i="2"/>
  <c r="G910" i="2"/>
  <c r="H910" i="2"/>
  <c r="I910" i="2"/>
  <c r="E910" i="2"/>
  <c r="F904" i="2"/>
  <c r="G904" i="2"/>
  <c r="H904" i="2"/>
  <c r="I904" i="2"/>
  <c r="E904" i="2"/>
  <c r="F864" i="2"/>
  <c r="G864" i="2"/>
  <c r="H864" i="2"/>
  <c r="I864" i="2"/>
  <c r="E864" i="2"/>
  <c r="F858" i="2"/>
  <c r="G858" i="2"/>
  <c r="H858" i="2"/>
  <c r="I858" i="2"/>
  <c r="E858" i="2"/>
  <c r="B836" i="2"/>
  <c r="F835" i="2"/>
  <c r="G835" i="2"/>
  <c r="H835" i="2"/>
  <c r="I835" i="2"/>
  <c r="E835" i="2"/>
  <c r="F822" i="2"/>
  <c r="G822" i="2"/>
  <c r="H822" i="2"/>
  <c r="I822" i="2"/>
  <c r="E822" i="2"/>
  <c r="F805" i="2"/>
  <c r="G805" i="2"/>
  <c r="H805" i="2"/>
  <c r="I805" i="2"/>
  <c r="E805" i="2"/>
  <c r="I1025" i="2" l="1"/>
  <c r="H1025" i="2"/>
  <c r="E1025" i="2"/>
  <c r="F1025" i="2"/>
  <c r="G1025" i="2"/>
  <c r="I927" i="2"/>
  <c r="E927" i="2"/>
  <c r="F927" i="2"/>
  <c r="H927" i="2"/>
  <c r="G927" i="2"/>
  <c r="F768" i="2" l="1"/>
  <c r="G768" i="2"/>
  <c r="H768" i="2"/>
  <c r="I768" i="2"/>
  <c r="E768" i="2"/>
  <c r="F764" i="2"/>
  <c r="G764" i="2"/>
  <c r="H764" i="2"/>
  <c r="I764" i="2"/>
  <c r="E764" i="2"/>
  <c r="H836" i="2" l="1"/>
  <c r="G836" i="2"/>
  <c r="I836" i="2"/>
  <c r="E836" i="2"/>
  <c r="F836" i="2"/>
  <c r="B742" i="2"/>
  <c r="F741" i="2"/>
  <c r="G741" i="2"/>
  <c r="H741" i="2"/>
  <c r="I741" i="2"/>
  <c r="E741" i="2"/>
  <c r="F724" i="2"/>
  <c r="G724" i="2"/>
  <c r="H724" i="2"/>
  <c r="I724" i="2"/>
  <c r="E724" i="2"/>
  <c r="F718" i="2"/>
  <c r="G718" i="2"/>
  <c r="H718" i="2"/>
  <c r="I718" i="2"/>
  <c r="E718" i="2"/>
  <c r="F680" i="2"/>
  <c r="G680" i="2"/>
  <c r="H680" i="2"/>
  <c r="I680" i="2"/>
  <c r="E680" i="2"/>
  <c r="F674" i="2"/>
  <c r="G674" i="2"/>
  <c r="H674" i="2"/>
  <c r="I674" i="2"/>
  <c r="E674" i="2"/>
  <c r="B652" i="2"/>
  <c r="F651" i="2"/>
  <c r="G651" i="2"/>
  <c r="H651" i="2"/>
  <c r="I651" i="2"/>
  <c r="E651" i="2"/>
  <c r="F626" i="2"/>
  <c r="G626" i="2"/>
  <c r="H626" i="2"/>
  <c r="I626" i="2"/>
  <c r="E626" i="2"/>
  <c r="F610" i="2"/>
  <c r="G610" i="2"/>
  <c r="H610" i="2"/>
  <c r="I610" i="2"/>
  <c r="E610" i="2"/>
  <c r="F560" i="2"/>
  <c r="G560" i="2"/>
  <c r="H560" i="2"/>
  <c r="I560" i="2"/>
  <c r="E560" i="2"/>
  <c r="F556" i="2"/>
  <c r="G556" i="2"/>
  <c r="H556" i="2"/>
  <c r="I556" i="2"/>
  <c r="E556" i="2"/>
  <c r="F532" i="2"/>
  <c r="G532" i="2"/>
  <c r="H532" i="2"/>
  <c r="I532" i="2"/>
  <c r="E532" i="2"/>
  <c r="F497" i="2"/>
  <c r="G497" i="2"/>
  <c r="H497" i="2"/>
  <c r="I497" i="2"/>
  <c r="E497" i="2"/>
  <c r="F491" i="2"/>
  <c r="G491" i="2"/>
  <c r="H491" i="2"/>
  <c r="I491" i="2"/>
  <c r="E491" i="2"/>
  <c r="F536" i="1"/>
  <c r="G536" i="1"/>
  <c r="H536" i="1"/>
  <c r="I536" i="1"/>
  <c r="E536" i="1"/>
  <c r="E742" i="2" l="1"/>
  <c r="F742" i="2"/>
  <c r="I742" i="2"/>
  <c r="I652" i="2"/>
  <c r="G742" i="2"/>
  <c r="H742" i="2"/>
  <c r="G652" i="2"/>
  <c r="H652" i="2"/>
  <c r="E652" i="2"/>
  <c r="F652" i="2"/>
  <c r="F451" i="2"/>
  <c r="G451" i="2"/>
  <c r="H451" i="2"/>
  <c r="I451" i="2"/>
  <c r="E451" i="2"/>
  <c r="F445" i="2"/>
  <c r="G445" i="2"/>
  <c r="H445" i="2"/>
  <c r="I445" i="2"/>
  <c r="E445" i="2"/>
  <c r="B423" i="2"/>
  <c r="F422" i="2"/>
  <c r="G422" i="2"/>
  <c r="H422" i="2"/>
  <c r="I422" i="2"/>
  <c r="E422" i="2"/>
  <c r="F401" i="2"/>
  <c r="G401" i="2"/>
  <c r="H401" i="2"/>
  <c r="I401" i="2"/>
  <c r="E401" i="2"/>
  <c r="F390" i="2"/>
  <c r="G390" i="2"/>
  <c r="H390" i="2"/>
  <c r="I390" i="2"/>
  <c r="F353" i="2"/>
  <c r="G353" i="2"/>
  <c r="H353" i="2"/>
  <c r="I353" i="2"/>
  <c r="E353" i="2"/>
  <c r="F349" i="2"/>
  <c r="G349" i="2"/>
  <c r="H349" i="2"/>
  <c r="I349" i="2"/>
  <c r="E349" i="2"/>
  <c r="B218" i="2"/>
  <c r="F217" i="2"/>
  <c r="G217" i="2"/>
  <c r="H217" i="2"/>
  <c r="I217" i="2"/>
  <c r="E217" i="2"/>
  <c r="F196" i="2"/>
  <c r="G196" i="2"/>
  <c r="H196" i="2"/>
  <c r="I196" i="2"/>
  <c r="E196" i="2"/>
  <c r="E179" i="2"/>
  <c r="F179" i="2"/>
  <c r="G179" i="2"/>
  <c r="H179" i="2"/>
  <c r="I179" i="2"/>
  <c r="F145" i="2"/>
  <c r="G145" i="2"/>
  <c r="H145" i="2"/>
  <c r="I145" i="2"/>
  <c r="E145" i="2"/>
  <c r="F141" i="2"/>
  <c r="G141" i="2"/>
  <c r="H141" i="2"/>
  <c r="I141" i="2"/>
  <c r="E141" i="2"/>
  <c r="B118" i="2"/>
  <c r="G423" i="2" l="1"/>
  <c r="I423" i="2"/>
  <c r="E423" i="2"/>
  <c r="F423" i="2"/>
  <c r="H423" i="2"/>
  <c r="H218" i="2"/>
  <c r="I218" i="2"/>
  <c r="E218" i="2"/>
  <c r="G218" i="2"/>
  <c r="F218" i="2"/>
  <c r="F117" i="2"/>
  <c r="G117" i="2"/>
  <c r="H117" i="2"/>
  <c r="I117" i="2"/>
  <c r="E117" i="2"/>
  <c r="F87" i="2"/>
  <c r="G87" i="2"/>
  <c r="H87" i="2"/>
  <c r="I87" i="2"/>
  <c r="E87" i="2"/>
  <c r="F80" i="2"/>
  <c r="G80" i="2"/>
  <c r="H80" i="2"/>
  <c r="I80" i="2"/>
  <c r="E80" i="2"/>
  <c r="F33" i="2"/>
  <c r="G33" i="2"/>
  <c r="H33" i="2"/>
  <c r="I33" i="2"/>
  <c r="E33" i="2"/>
  <c r="F27" i="2"/>
  <c r="G27" i="2"/>
  <c r="H27" i="2"/>
  <c r="I27" i="2"/>
  <c r="E27" i="2"/>
  <c r="B1041" i="1"/>
  <c r="F1040" i="1"/>
  <c r="G1040" i="1"/>
  <c r="H1040" i="1"/>
  <c r="I1040" i="1"/>
  <c r="E1040" i="1"/>
  <c r="F1015" i="1"/>
  <c r="G1015" i="1"/>
  <c r="H1015" i="1"/>
  <c r="I1015" i="1"/>
  <c r="E1015" i="1"/>
  <c r="F1009" i="1"/>
  <c r="G1009" i="1"/>
  <c r="H1009" i="1"/>
  <c r="I1009" i="1"/>
  <c r="E1009" i="1"/>
  <c r="F971" i="1"/>
  <c r="G971" i="1"/>
  <c r="H971" i="1"/>
  <c r="I971" i="1"/>
  <c r="E971" i="1"/>
  <c r="F965" i="1"/>
  <c r="G965" i="1"/>
  <c r="H965" i="1"/>
  <c r="I965" i="1"/>
  <c r="E965" i="1"/>
  <c r="G1041" i="1" l="1"/>
  <c r="H1041" i="1"/>
  <c r="I1041" i="1"/>
  <c r="F1041" i="1"/>
  <c r="E1041" i="1"/>
  <c r="E118" i="2"/>
  <c r="F118" i="2"/>
  <c r="I118" i="2"/>
  <c r="H118" i="2"/>
  <c r="G118" i="2"/>
  <c r="F920" i="1"/>
  <c r="G920" i="1"/>
  <c r="H920" i="1"/>
  <c r="I920" i="1"/>
  <c r="E920" i="1"/>
  <c r="F879" i="1"/>
  <c r="G879" i="1"/>
  <c r="H879" i="1"/>
  <c r="I879" i="1"/>
  <c r="E879" i="1"/>
  <c r="F873" i="1"/>
  <c r="G873" i="1"/>
  <c r="H873" i="1"/>
  <c r="I873" i="1"/>
  <c r="E873" i="1"/>
  <c r="B851" i="1"/>
  <c r="F850" i="1"/>
  <c r="G850" i="1"/>
  <c r="H850" i="1"/>
  <c r="I850" i="1"/>
  <c r="E850" i="1"/>
  <c r="F836" i="1"/>
  <c r="G836" i="1"/>
  <c r="H836" i="1"/>
  <c r="I836" i="1"/>
  <c r="E836" i="1"/>
  <c r="F819" i="1"/>
  <c r="G819" i="1"/>
  <c r="H819" i="1"/>
  <c r="I819" i="1"/>
  <c r="E819" i="1"/>
  <c r="F781" i="1"/>
  <c r="G781" i="1"/>
  <c r="H781" i="1"/>
  <c r="I781" i="1"/>
  <c r="E781" i="1"/>
  <c r="F775" i="1"/>
  <c r="G775" i="1"/>
  <c r="H775" i="1"/>
  <c r="I775" i="1"/>
  <c r="E775" i="1"/>
  <c r="B753" i="1"/>
  <c r="F752" i="1"/>
  <c r="G752" i="1"/>
  <c r="H752" i="1"/>
  <c r="I752" i="1"/>
  <c r="E752" i="1"/>
  <c r="E851" i="1" l="1"/>
  <c r="F851" i="1"/>
  <c r="G851" i="1"/>
  <c r="I851" i="1"/>
  <c r="H851" i="1"/>
  <c r="F735" i="1"/>
  <c r="G735" i="1"/>
  <c r="H735" i="1"/>
  <c r="I735" i="1"/>
  <c r="E735" i="1"/>
  <c r="F729" i="1"/>
  <c r="G729" i="1"/>
  <c r="H729" i="1"/>
  <c r="I729" i="1"/>
  <c r="E729" i="1"/>
  <c r="F689" i="1"/>
  <c r="G689" i="1"/>
  <c r="H689" i="1"/>
  <c r="I689" i="1"/>
  <c r="E689" i="1"/>
  <c r="F683" i="1"/>
  <c r="G683" i="1"/>
  <c r="H683" i="1"/>
  <c r="I683" i="1"/>
  <c r="E683" i="1"/>
  <c r="F660" i="1"/>
  <c r="G660" i="1"/>
  <c r="H660" i="1"/>
  <c r="I660" i="1"/>
  <c r="E660" i="1"/>
  <c r="I753" i="1" l="1"/>
  <c r="H753" i="1"/>
  <c r="G753" i="1"/>
  <c r="E753" i="1"/>
  <c r="F753" i="1"/>
  <c r="B661" i="1"/>
  <c r="F622" i="1"/>
  <c r="G622" i="1"/>
  <c r="H622" i="1"/>
  <c r="I622" i="1"/>
  <c r="E622" i="1"/>
  <c r="F615" i="1"/>
  <c r="G615" i="1"/>
  <c r="H615" i="1"/>
  <c r="I615" i="1"/>
  <c r="E615" i="1"/>
  <c r="F566" i="1"/>
  <c r="G566" i="1"/>
  <c r="H566" i="1"/>
  <c r="I566" i="1"/>
  <c r="E566" i="1"/>
  <c r="F560" i="1"/>
  <c r="G560" i="1"/>
  <c r="H560" i="1"/>
  <c r="I560" i="1"/>
  <c r="E560" i="1"/>
  <c r="I661" i="1" l="1"/>
  <c r="H661" i="1"/>
  <c r="G661" i="1"/>
  <c r="F661" i="1"/>
  <c r="E661" i="1"/>
  <c r="F494" i="1"/>
  <c r="G494" i="1"/>
  <c r="H494" i="1"/>
  <c r="I494" i="1"/>
  <c r="E494" i="1"/>
  <c r="F81" i="1"/>
  <c r="G81" i="1"/>
  <c r="H81" i="1"/>
  <c r="I81" i="1"/>
  <c r="E81" i="1"/>
  <c r="F500" i="1"/>
  <c r="G500" i="1"/>
  <c r="H500" i="1"/>
  <c r="I500" i="1"/>
  <c r="E500" i="1"/>
  <c r="F454" i="1"/>
  <c r="G454" i="1"/>
  <c r="H454" i="1"/>
  <c r="I454" i="1"/>
  <c r="E454" i="1"/>
  <c r="F448" i="1"/>
  <c r="G448" i="1"/>
  <c r="H448" i="1"/>
  <c r="I448" i="1"/>
  <c r="E448" i="1"/>
  <c r="F424" i="1"/>
  <c r="G424" i="1"/>
  <c r="H424" i="1"/>
  <c r="I424" i="1"/>
  <c r="E424" i="1"/>
  <c r="F403" i="1"/>
  <c r="G403" i="1"/>
  <c r="H403" i="1"/>
  <c r="I403" i="1"/>
  <c r="E403" i="1"/>
  <c r="F392" i="1"/>
  <c r="G392" i="1"/>
  <c r="H392" i="1"/>
  <c r="I392" i="1"/>
  <c r="E392" i="1"/>
  <c r="F359" i="1"/>
  <c r="G359" i="1"/>
  <c r="H359" i="1"/>
  <c r="I359" i="1"/>
  <c r="E359" i="1"/>
  <c r="F353" i="1"/>
  <c r="G353" i="1"/>
  <c r="H353" i="1"/>
  <c r="I353" i="1"/>
  <c r="E353" i="1"/>
  <c r="F329" i="1" l="1"/>
  <c r="G329" i="1"/>
  <c r="H329" i="1"/>
  <c r="I329" i="1"/>
  <c r="E329" i="1"/>
  <c r="F299" i="1"/>
  <c r="G299" i="1"/>
  <c r="H299" i="1"/>
  <c r="I299" i="1"/>
  <c r="E299" i="1"/>
  <c r="F293" i="1"/>
  <c r="G293" i="1"/>
  <c r="H293" i="1"/>
  <c r="I293" i="1"/>
  <c r="E293" i="1"/>
  <c r="F248" i="1"/>
  <c r="G248" i="1"/>
  <c r="H248" i="1"/>
  <c r="I248" i="1"/>
  <c r="E248" i="1"/>
  <c r="F242" i="1"/>
  <c r="G242" i="1"/>
  <c r="H242" i="1"/>
  <c r="I242" i="1"/>
  <c r="E242" i="1"/>
  <c r="B220" i="1"/>
  <c r="F198" i="1"/>
  <c r="G198" i="1"/>
  <c r="H198" i="1"/>
  <c r="I198" i="1"/>
  <c r="E198" i="1"/>
  <c r="F181" i="1"/>
  <c r="G181" i="1"/>
  <c r="H181" i="1"/>
  <c r="I181" i="1"/>
  <c r="E181" i="1"/>
  <c r="F145" i="1"/>
  <c r="G145" i="1"/>
  <c r="H145" i="1"/>
  <c r="I145" i="1"/>
  <c r="E145" i="1"/>
  <c r="F141" i="1"/>
  <c r="G141" i="1"/>
  <c r="H141" i="1"/>
  <c r="I141" i="1"/>
  <c r="E141" i="1"/>
  <c r="B118" i="1"/>
  <c r="F117" i="1"/>
  <c r="G117" i="1"/>
  <c r="H117" i="1"/>
  <c r="I117" i="1"/>
  <c r="E117" i="1"/>
  <c r="F88" i="1"/>
  <c r="G88" i="1"/>
  <c r="H88" i="1"/>
  <c r="I88" i="1"/>
  <c r="E88" i="1"/>
  <c r="F35" i="1"/>
  <c r="G35" i="1"/>
  <c r="H35" i="1"/>
  <c r="I35" i="1"/>
  <c r="E35" i="1"/>
  <c r="F29" i="1"/>
  <c r="G29" i="1"/>
  <c r="H29" i="1"/>
  <c r="I29" i="1"/>
  <c r="E29" i="1"/>
  <c r="F219" i="1"/>
  <c r="G219" i="1"/>
  <c r="H219" i="1"/>
  <c r="I219" i="1"/>
  <c r="E219" i="1"/>
  <c r="I118" i="1" l="1"/>
  <c r="E118" i="1"/>
  <c r="F118" i="1"/>
  <c r="G118" i="1"/>
  <c r="H118" i="1"/>
  <c r="B537" i="1" l="1"/>
  <c r="B533" i="2" l="1"/>
  <c r="B326" i="2"/>
  <c r="F325" i="2"/>
  <c r="G325" i="2"/>
  <c r="H325" i="2"/>
  <c r="I325" i="2"/>
  <c r="E325" i="2"/>
  <c r="F295" i="2"/>
  <c r="G295" i="2"/>
  <c r="H295" i="2"/>
  <c r="I295" i="2"/>
  <c r="E295" i="2"/>
  <c r="F289" i="2"/>
  <c r="G289" i="2"/>
  <c r="H289" i="2"/>
  <c r="I289" i="2"/>
  <c r="E289" i="2"/>
  <c r="F246" i="2"/>
  <c r="G246" i="2"/>
  <c r="H246" i="2"/>
  <c r="I246" i="2"/>
  <c r="E246" i="2"/>
  <c r="F240" i="2"/>
  <c r="G240" i="2"/>
  <c r="H240" i="2"/>
  <c r="I240" i="2"/>
  <c r="E240" i="2"/>
  <c r="B1026" i="2" l="1"/>
  <c r="G326" i="2"/>
  <c r="H326" i="2"/>
  <c r="E326" i="2"/>
  <c r="F326" i="2"/>
  <c r="I326" i="2"/>
  <c r="B943" i="1"/>
  <c r="F942" i="1"/>
  <c r="G942" i="1"/>
  <c r="H942" i="1"/>
  <c r="I942" i="1"/>
  <c r="E942" i="1"/>
  <c r="F926" i="1"/>
  <c r="G926" i="1"/>
  <c r="H926" i="1"/>
  <c r="I926" i="1"/>
  <c r="E926" i="1"/>
  <c r="E943" i="1" l="1"/>
  <c r="F943" i="1"/>
  <c r="G943" i="1"/>
  <c r="I943" i="1"/>
  <c r="H943" i="1"/>
  <c r="B425" i="1" l="1"/>
  <c r="B330" i="1"/>
  <c r="B1042" i="1" l="1"/>
  <c r="I537" i="1"/>
  <c r="E537" i="1"/>
  <c r="H537" i="1"/>
  <c r="G537" i="1"/>
  <c r="F537" i="1"/>
  <c r="H425" i="1"/>
  <c r="G220" i="1"/>
  <c r="G425" i="1"/>
  <c r="F425" i="1"/>
  <c r="I425" i="1"/>
  <c r="E425" i="1"/>
  <c r="H330" i="1"/>
  <c r="I330" i="1"/>
  <c r="E330" i="1"/>
  <c r="I220" i="1"/>
  <c r="E220" i="1"/>
  <c r="F220" i="1"/>
  <c r="G330" i="1"/>
  <c r="H220" i="1"/>
  <c r="F330" i="1"/>
  <c r="F1042" i="1" l="1"/>
  <c r="E1042" i="1"/>
  <c r="H1042" i="1"/>
  <c r="I1042" i="1"/>
  <c r="G1042" i="1"/>
  <c r="K764" i="2"/>
  <c r="G533" i="2"/>
  <c r="G1026" i="2" s="1"/>
  <c r="E533" i="2"/>
  <c r="E1026" i="2" s="1"/>
  <c r="F533" i="2"/>
  <c r="F1026" i="2" s="1"/>
  <c r="H533" i="2"/>
  <c r="I533" i="2"/>
  <c r="I1026" i="2" s="1"/>
  <c r="K422" i="2"/>
  <c r="K219" i="1"/>
  <c r="K295" i="2"/>
  <c r="K80" i="2"/>
  <c r="K864" i="2"/>
  <c r="K491" i="2" l="1"/>
  <c r="H1026" i="2"/>
  <c r="K768" i="2"/>
  <c r="K805" i="2"/>
  <c r="K390" i="2"/>
  <c r="K141" i="1"/>
  <c r="K822" i="2"/>
  <c r="K401" i="2"/>
  <c r="K835" i="2"/>
  <c r="K349" i="2"/>
  <c r="K904" i="2"/>
  <c r="K87" i="2"/>
  <c r="K33" i="2"/>
  <c r="K240" i="2"/>
  <c r="K858" i="2"/>
  <c r="K117" i="2"/>
  <c r="K926" i="2"/>
  <c r="K353" i="2"/>
  <c r="K27" i="2"/>
  <c r="K246" i="2"/>
  <c r="K325" i="2"/>
  <c r="K910" i="2"/>
  <c r="K289" i="2"/>
  <c r="K451" i="2"/>
  <c r="K445" i="2"/>
  <c r="K497" i="2"/>
  <c r="K532" i="2"/>
  <c r="K35" i="1"/>
  <c r="K454" i="1"/>
  <c r="K879" i="1"/>
  <c r="K181" i="1"/>
  <c r="K971" i="1"/>
  <c r="K198" i="1"/>
  <c r="K359" i="1"/>
  <c r="K781" i="1"/>
  <c r="K248" i="1"/>
  <c r="K145" i="1"/>
  <c r="K689" i="1" l="1"/>
  <c r="K683" i="1"/>
  <c r="K145" i="2"/>
  <c r="K850" i="1"/>
  <c r="K775" i="1"/>
  <c r="K819" i="1"/>
  <c r="K836" i="1"/>
  <c r="K448" i="1"/>
  <c r="K494" i="1"/>
  <c r="K536" i="1"/>
  <c r="K500" i="1"/>
  <c r="K965" i="1"/>
  <c r="K1009" i="1"/>
  <c r="K1015" i="1"/>
  <c r="K1040" i="1"/>
  <c r="K560" i="1"/>
  <c r="K660" i="1"/>
  <c r="K622" i="1"/>
  <c r="K615" i="1"/>
  <c r="K735" i="1"/>
  <c r="K729" i="1"/>
  <c r="K752" i="1"/>
  <c r="K329" i="1"/>
  <c r="K299" i="1"/>
  <c r="K242" i="1"/>
  <c r="K293" i="1"/>
  <c r="K392" i="1"/>
  <c r="K403" i="1"/>
  <c r="K424" i="1"/>
  <c r="K353" i="1"/>
  <c r="K566" i="1"/>
  <c r="K942" i="1"/>
  <c r="K920" i="1"/>
  <c r="K926" i="1"/>
  <c r="K873" i="1"/>
  <c r="K29" i="1"/>
  <c r="K81" i="1"/>
  <c r="K88" i="1"/>
  <c r="K117" i="1"/>
  <c r="K741" i="2" l="1"/>
  <c r="K217" i="2"/>
  <c r="K179" i="2"/>
  <c r="K196" i="2"/>
  <c r="K141" i="2"/>
  <c r="K560" i="2" l="1"/>
  <c r="K954" i="2"/>
  <c r="K680" i="2"/>
  <c r="K718" i="2"/>
  <c r="K724" i="2"/>
  <c r="K674" i="2"/>
  <c r="K950" i="2" l="1"/>
  <c r="K1024" i="2"/>
  <c r="K993" i="2"/>
  <c r="K999" i="2"/>
  <c r="K610" i="2"/>
  <c r="K651" i="2"/>
  <c r="K556" i="2"/>
  <c r="K626" i="2"/>
</calcChain>
</file>

<file path=xl/sharedStrings.xml><?xml version="1.0" encoding="utf-8"?>
<sst xmlns="http://schemas.openxmlformats.org/spreadsheetml/2006/main" count="2946" uniqueCount="553">
  <si>
    <t xml:space="preserve">     "Утверждаю"</t>
  </si>
  <si>
    <t xml:space="preserve">       Руководитель дошкольной образовательной</t>
  </si>
  <si>
    <t xml:space="preserve">       организации</t>
  </si>
  <si>
    <t>Примерное 10-дневное меню</t>
  </si>
  <si>
    <t>для организации питания детей в дошкольных учреждениях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</si>
  <si>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</si>
  <si>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</si>
  <si>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</si>
  <si>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</si>
  <si>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</si>
  <si>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</si>
  <si>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</si>
  <si>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Витамин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</si>
  <si>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</si>
  <si>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</si>
  <si>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</si>
  <si>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</si>
  <si>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</si>
  <si>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</si>
  <si>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</si>
  <si>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</si>
  <si>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</si>
  <si>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</si>
  <si>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</si>
  <si>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</si>
  <si>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</si>
  <si>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200/5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</si>
  <si>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</si>
  <si>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</si>
  <si>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</si>
  <si>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</si>
  <si>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</si>
  <si>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</si>
  <si>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</si>
  <si>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</si>
  <si>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</si>
  <si>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</si>
  <si>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</si>
  <si>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</si>
  <si>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</si>
  <si>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</si>
  <si>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</si>
  <si>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</si>
  <si>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</si>
  <si>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ОБЕД</t>
  </si>
  <si>
    <t>свекла</t>
  </si>
  <si>
    <t>№140,сбшк2004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</si>
  <si>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</si>
  <si>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</si>
  <si>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</si>
  <si>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</si>
  <si>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</si>
  <si>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</si>
  <si>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</si>
  <si>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 xml:space="preserve">Котлеты рубленые из  говядины </t>
  </si>
  <si>
    <t>Сухари панировочные</t>
  </si>
  <si>
    <t>масса полуфабриката</t>
  </si>
  <si>
    <t>Капуста тушеная</t>
  </si>
  <si>
    <t>№534сб шк2004</t>
  </si>
  <si>
    <t>Капуста свежая</t>
  </si>
  <si>
    <t>Мука пшеничная</t>
  </si>
  <si>
    <t>Томат-паста</t>
  </si>
  <si>
    <t>Компот из сухофруктов</t>
  </si>
  <si>
    <t>сухофрукты</t>
  </si>
  <si>
    <t>ПОЛДНИК</t>
  </si>
  <si>
    <t>Фрукты свежие</t>
  </si>
  <si>
    <t>яблоки</t>
  </si>
  <si>
    <t>Кондитерские изделия</t>
  </si>
  <si>
    <t>печенье</t>
  </si>
  <si>
    <t>яйцо</t>
  </si>
  <si>
    <t>масло сливочное</t>
  </si>
  <si>
    <t>Пюре Картофельное</t>
  </si>
  <si>
    <t>Чай с сахаром</t>
  </si>
  <si>
    <t>№ 392 Дели 2010</t>
  </si>
  <si>
    <t>Заварка</t>
  </si>
  <si>
    <t>сахар</t>
  </si>
  <si>
    <t>ВСЕГО:</t>
  </si>
  <si>
    <t>День 2- ой</t>
  </si>
  <si>
    <t>Сборник</t>
  </si>
  <si>
    <t>рецептур</t>
  </si>
  <si>
    <t>ТТК №1Д</t>
  </si>
  <si>
    <t>вода</t>
  </si>
  <si>
    <t>Какао с  молоком</t>
  </si>
  <si>
    <t>№397 Дели2010</t>
  </si>
  <si>
    <t>Какао-порошок</t>
  </si>
  <si>
    <t>30/7/5</t>
  </si>
  <si>
    <t>№3 Дели2010</t>
  </si>
  <si>
    <t>Сыр</t>
  </si>
  <si>
    <t>Борщ  со свежей капустой, картофелем на м/б,со сметаной</t>
  </si>
  <si>
    <t>200/10</t>
  </si>
  <si>
    <t>№110, сб шк2004</t>
  </si>
  <si>
    <t>Свекла</t>
  </si>
  <si>
    <t>Сметана</t>
  </si>
  <si>
    <t>Плов из  отварной говядины</t>
  </si>
  <si>
    <t>№443,сбшк2004</t>
  </si>
  <si>
    <t>масса вареного мяса</t>
  </si>
  <si>
    <t>масса гарнира</t>
  </si>
  <si>
    <t>Кисель</t>
  </si>
  <si>
    <t>№ 648, сб шк2004</t>
  </si>
  <si>
    <t>Кисель-концентрат</t>
  </si>
  <si>
    <t>вафли</t>
  </si>
  <si>
    <t>№365, сб шк2004</t>
  </si>
  <si>
    <t>Творог</t>
  </si>
  <si>
    <t>крупа манная</t>
  </si>
  <si>
    <t>молоко сгущенное</t>
  </si>
  <si>
    <t>Чай с сахаром и лимоном</t>
  </si>
  <si>
    <t>№ 393 Дели2010</t>
  </si>
  <si>
    <t>лимон</t>
  </si>
  <si>
    <t>День 3 - ий</t>
  </si>
  <si>
    <t>ТТК № 9Д</t>
  </si>
  <si>
    <t>Крупа пшеничная</t>
  </si>
  <si>
    <t>Чай с молоком,сахаром</t>
  </si>
  <si>
    <t>морковь</t>
  </si>
  <si>
    <t>кислота лимонная</t>
  </si>
  <si>
    <t>Горох</t>
  </si>
  <si>
    <t>соус томатный:</t>
  </si>
  <si>
    <t>бульон</t>
  </si>
  <si>
    <t>Компот из урюка</t>
  </si>
  <si>
    <t>урюк</t>
  </si>
  <si>
    <t>Дрожжи сухие</t>
  </si>
  <si>
    <t xml:space="preserve">соус: </t>
  </si>
  <si>
    <t>сметана</t>
  </si>
  <si>
    <t>масса соуса</t>
  </si>
  <si>
    <t xml:space="preserve">Картофель тушёный </t>
  </si>
  <si>
    <t>Напиток из плодов шиповника</t>
  </si>
  <si>
    <t>180/10</t>
  </si>
  <si>
    <t>шиповник</t>
  </si>
  <si>
    <t>День 4 - ый</t>
  </si>
  <si>
    <t>Крупа геркулесовая</t>
  </si>
  <si>
    <t>60</t>
  </si>
  <si>
    <t>№124,сбшк2004</t>
  </si>
  <si>
    <t>Запеканка картофельная с мясом</t>
  </si>
  <si>
    <t>180/30</t>
  </si>
  <si>
    <t>сухари панировочные</t>
  </si>
  <si>
    <t>Соус :</t>
  </si>
  <si>
    <t>Соус сметанный</t>
  </si>
  <si>
    <t>Ватрушка французская</t>
  </si>
  <si>
    <t>150</t>
  </si>
  <si>
    <t>№248 Партнер г. Уфа</t>
  </si>
  <si>
    <t>Масса теста</t>
  </si>
  <si>
    <t>День 5 - ый</t>
  </si>
  <si>
    <t>Каша кукурузная молочная с маслом</t>
  </si>
  <si>
    <t>ТТК №2Д</t>
  </si>
  <si>
    <t>Крупа кукурузная</t>
  </si>
  <si>
    <t>крупа рисовая</t>
  </si>
  <si>
    <t>Компот из яблок</t>
  </si>
  <si>
    <t>мука пшеничная</t>
  </si>
  <si>
    <t>дрожжи сухие</t>
  </si>
  <si>
    <t>Суфле рыбное</t>
  </si>
  <si>
    <t>масса отварной рыбы</t>
  </si>
  <si>
    <t>соус молочный</t>
  </si>
  <si>
    <t>макаронные изделия</t>
  </si>
  <si>
    <t>2 неделя</t>
  </si>
  <si>
    <t>День 6 - ой</t>
  </si>
  <si>
    <t>№132 шк.сб2004</t>
  </si>
  <si>
    <t>Крупа перловая</t>
  </si>
  <si>
    <t>Биточки рубленые из рыбы</t>
  </si>
  <si>
    <t>Булочка "Веснушка"</t>
  </si>
  <si>
    <t>Изюм</t>
  </si>
  <si>
    <t>масса п/ф</t>
  </si>
  <si>
    <t>День 7 - ой</t>
  </si>
  <si>
    <t>Рагу овощное с отварным мясом</t>
  </si>
  <si>
    <t>180/47</t>
  </si>
  <si>
    <t>№224,сбшк2004</t>
  </si>
  <si>
    <t>Масса тушеного мяса</t>
  </si>
  <si>
    <t>110/30</t>
  </si>
  <si>
    <t>№237 Дели2010</t>
  </si>
  <si>
    <t>Крупа манная</t>
  </si>
  <si>
    <t>Повидло фруктовое</t>
  </si>
  <si>
    <t>День 8 - ой</t>
  </si>
  <si>
    <t>ТТК №4Д</t>
  </si>
  <si>
    <t>Щи  со свежей капустой, картофелем с курицей,со сметаной</t>
  </si>
  <si>
    <t>Фрикадельки мясные в молочном соусе</t>
  </si>
  <si>
    <t>50/25</t>
  </si>
  <si>
    <t>Соус молочный:</t>
  </si>
  <si>
    <t>Омлет с  сыром</t>
  </si>
  <si>
    <t>День 9 - ый</t>
  </si>
  <si>
    <t>ТТК №8Д</t>
  </si>
  <si>
    <t>Масса отварного мяса</t>
  </si>
  <si>
    <t>№297,сбшк2004</t>
  </si>
  <si>
    <t>Крупа гречневая</t>
  </si>
  <si>
    <t>Булочка молочная</t>
  </si>
  <si>
    <t>День 10 - ый</t>
  </si>
  <si>
    <t>Каша Геркулесовая молочная с маслом</t>
  </si>
  <si>
    <t>ТТК №5Д</t>
  </si>
  <si>
    <t>Крупа Геркулесовая</t>
  </si>
  <si>
    <t>Масса лапши</t>
  </si>
  <si>
    <t>80</t>
  </si>
  <si>
    <t>лук репчатый</t>
  </si>
  <si>
    <t>огурцы соленые</t>
  </si>
  <si>
    <t>ИТОГО за 10 дней: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</si>
  <si>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</si>
  <si>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</si>
  <si>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</si>
  <si>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</si>
  <si>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r>
      <t>1.1</t>
    </r>
    <r>
      <rPr>
        <sz val="8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</si>
  <si>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</si>
  <si>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</si>
  <si>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</si>
  <si>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</si>
  <si>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</si>
  <si>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</si>
  <si>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</si>
  <si>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</si>
  <si>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</si>
  <si>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</si>
  <si>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</si>
  <si>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витамин</t>
  </si>
  <si>
    <t xml:space="preserve">    ценность </t>
  </si>
  <si>
    <t>150/4</t>
  </si>
  <si>
    <t>№395Дели2010</t>
  </si>
  <si>
    <t>25/5</t>
  </si>
  <si>
    <t>140сбшк2004</t>
  </si>
  <si>
    <t xml:space="preserve">Чай с сахаром </t>
  </si>
  <si>
    <t>25/5/5</t>
  </si>
  <si>
    <t>№3Дели2010</t>
  </si>
  <si>
    <t>150/10</t>
  </si>
  <si>
    <t>№110,сбшк2004</t>
  </si>
  <si>
    <t>Плов из отварной говядины</t>
  </si>
  <si>
    <t>№365сбшк2004</t>
  </si>
  <si>
    <t>ТТК №9Д</t>
  </si>
  <si>
    <t>160/8</t>
  </si>
  <si>
    <t xml:space="preserve">Ватрушка французская </t>
  </si>
  <si>
    <t>100</t>
  </si>
  <si>
    <t>ТТК № 2Д</t>
  </si>
  <si>
    <t>масло растительное</t>
  </si>
  <si>
    <t>2 НЕДЕЛЯ</t>
  </si>
  <si>
    <t>№132сбшк2004</t>
  </si>
  <si>
    <t>160/47</t>
  </si>
  <si>
    <t>соус:</t>
  </si>
  <si>
    <t>75/20</t>
  </si>
  <si>
    <t>№ 237 Дели 2010</t>
  </si>
  <si>
    <t>Пищевые вещества</t>
  </si>
  <si>
    <t>ТТК № 8Д</t>
  </si>
  <si>
    <t>тесто дрожжевое</t>
  </si>
  <si>
    <t>ИТОГО за 10 дней</t>
  </si>
  <si>
    <t>в ассортименте</t>
  </si>
  <si>
    <t xml:space="preserve">вода </t>
  </si>
  <si>
    <t>картофель</t>
  </si>
  <si>
    <t>крупа гречневая</t>
  </si>
  <si>
    <t xml:space="preserve">макаронные изделия </t>
  </si>
  <si>
    <t>вода питьевая</t>
  </si>
  <si>
    <t>80/30</t>
  </si>
  <si>
    <t>Тефтели рыбные в сметанном соусе</t>
  </si>
  <si>
    <t>№284 Сб дошк 2016</t>
  </si>
  <si>
    <t>масса соуса молочного</t>
  </si>
  <si>
    <t>№371 Сб дошк 2016</t>
  </si>
  <si>
    <t>№420 СБ дошк 2016</t>
  </si>
  <si>
    <t>№420 Сб дошк 2016</t>
  </si>
  <si>
    <t>№372 Сб дошк 2016</t>
  </si>
  <si>
    <t>№86 сб дошк 2016</t>
  </si>
  <si>
    <t>№86 сбдошк2016</t>
  </si>
  <si>
    <t xml:space="preserve">№386 СБ </t>
  </si>
  <si>
    <t>дошк.2016</t>
  </si>
  <si>
    <t>№ 386 СБ дошк  2016</t>
  </si>
  <si>
    <t>томатная паста</t>
  </si>
  <si>
    <t>№456 Сб дошк 2016</t>
  </si>
  <si>
    <t>№466 СБ дошк 2016</t>
  </si>
  <si>
    <t>мука пшеничная на подпыл</t>
  </si>
  <si>
    <t xml:space="preserve">масса теста </t>
  </si>
  <si>
    <t>№437СБ дошк 2016</t>
  </si>
  <si>
    <t>№394, СБ дошк 2016</t>
  </si>
  <si>
    <t>№394 СБ дошк 2016</t>
  </si>
  <si>
    <t>№390 СБ дошк 2016</t>
  </si>
  <si>
    <t>100/3</t>
  </si>
  <si>
    <t>ТТК №3</t>
  </si>
  <si>
    <t>№261/а СБ дошк 2011</t>
  </si>
  <si>
    <t>Бульон</t>
  </si>
  <si>
    <t>Птица, тушеная в соусе с овощами</t>
  </si>
  <si>
    <t>№319 Сб дошк 2016</t>
  </si>
  <si>
    <t>масса отварной мякоти птицы</t>
  </si>
  <si>
    <t>соус сметанный :</t>
  </si>
  <si>
    <t xml:space="preserve">масса соуса </t>
  </si>
  <si>
    <t>Вода или отвар</t>
  </si>
  <si>
    <t>масса овощей с соусом</t>
  </si>
  <si>
    <t>Суп картофельный с рисовой крупой на курином бульоне</t>
  </si>
  <si>
    <t>Ватрушка с повидлом</t>
  </si>
  <si>
    <t>№437 Сб дошк 2016</t>
  </si>
  <si>
    <t>масса теста</t>
  </si>
  <si>
    <t>масло растительное для смазки листов</t>
  </si>
  <si>
    <t>яйцо для смазки ватрушек</t>
  </si>
  <si>
    <t>масса отварного мяса</t>
  </si>
  <si>
    <t>Хлеб ржано - пшеничный</t>
  </si>
  <si>
    <t>200/7</t>
  </si>
  <si>
    <t>105/20</t>
  </si>
  <si>
    <t>,</t>
  </si>
  <si>
    <t>100/10</t>
  </si>
  <si>
    <t>№314, СБ дошк 2016</t>
  </si>
  <si>
    <t>120/15</t>
  </si>
  <si>
    <t>масса отварного риса</t>
  </si>
  <si>
    <t>масса припущенного лука с маслом</t>
  </si>
  <si>
    <t>Хлеб пшенично - ржаной</t>
  </si>
  <si>
    <t>в ассортименте в инд.упаковке</t>
  </si>
  <si>
    <t>150/6</t>
  </si>
  <si>
    <t>50/15</t>
  </si>
  <si>
    <t>160/20</t>
  </si>
  <si>
    <t>масса готового мясного фарша</t>
  </si>
  <si>
    <t>153/148</t>
  </si>
  <si>
    <t>масса отварного протертого картофеля</t>
  </si>
  <si>
    <t>145</t>
  </si>
  <si>
    <t>масса припущенного лука</t>
  </si>
  <si>
    <t>№308 СБ дошк 2016</t>
  </si>
  <si>
    <t>Голубцы ленивые в соусе сметанно-томатном соусе</t>
  </si>
  <si>
    <t>85/5</t>
  </si>
  <si>
    <t>повидло фруктовое</t>
  </si>
  <si>
    <t>Запеканка творожная со сгущенным молоком</t>
  </si>
  <si>
    <t>100/2,5</t>
  </si>
  <si>
    <t>говядина б/к (лопатка)</t>
  </si>
  <si>
    <t>Говядина б/к (лопатка)</t>
  </si>
  <si>
    <t>говядина б/к (котлетное мясо)</t>
  </si>
  <si>
    <t>200</t>
  </si>
  <si>
    <t>зеленый горошек к/с</t>
  </si>
  <si>
    <t>Салат из зеленого горошка консервированного</t>
  </si>
  <si>
    <t>№10 СБ дошк 2016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</si>
  <si>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</si>
  <si>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</si>
  <si>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</si>
  <si>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</si>
  <si>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</si>
  <si>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крупа полбяная</t>
  </si>
  <si>
    <t>200/10/7</t>
  </si>
  <si>
    <t>150/10/5</t>
  </si>
  <si>
    <t>130/3</t>
  </si>
  <si>
    <t>№ 339 СБ дошк 2016</t>
  </si>
  <si>
    <t>№42 СБ дошк 2016</t>
  </si>
  <si>
    <t>172,5/168</t>
  </si>
  <si>
    <t>163,5</t>
  </si>
  <si>
    <t>Салат из кукурузы консервированной</t>
  </si>
  <si>
    <t>кукуруза к/с</t>
  </si>
  <si>
    <t>капуста морская сушеная</t>
  </si>
  <si>
    <t>масса отварной морской капусты</t>
  </si>
  <si>
    <t>№216 сбшк2004</t>
  </si>
  <si>
    <t>Сырники из творога с молоком сгущенным</t>
  </si>
  <si>
    <t>120/20</t>
  </si>
  <si>
    <t>№219 СБ школьн 2005</t>
  </si>
  <si>
    <t>100/20</t>
  </si>
  <si>
    <t>200/15</t>
  </si>
  <si>
    <t>Пудинг рыбный</t>
  </si>
  <si>
    <t>№286 СБ дошк 2016</t>
  </si>
  <si>
    <t>молоко</t>
  </si>
  <si>
    <t>Соус молочный</t>
  </si>
  <si>
    <t>масса  соуса</t>
  </si>
  <si>
    <t>60/20</t>
  </si>
  <si>
    <t>150/5</t>
  </si>
  <si>
    <t>Макаронные изделия отварные с маслом</t>
  </si>
  <si>
    <t>№219, дошк2016</t>
  </si>
  <si>
    <t>№219, сб дошк2016</t>
  </si>
  <si>
    <t>№219 Сб дошк 2016</t>
  </si>
  <si>
    <t>Суп молочный с геркулесовой крупой</t>
  </si>
  <si>
    <t>№101, сбшк2016</t>
  </si>
  <si>
    <t>№160,сб шк 2004</t>
  </si>
  <si>
    <t>геркулес</t>
  </si>
  <si>
    <t>№101,сб дошк 2016</t>
  </si>
  <si>
    <t>масса готовых фрикаделек</t>
  </si>
  <si>
    <t>№87, сб дошк2016</t>
  </si>
  <si>
    <t>№10 сб дошк 2016</t>
  </si>
  <si>
    <t>Каша пшенная молочная с маслом</t>
  </si>
  <si>
    <t>ТТК № 6Д</t>
  </si>
  <si>
    <t>Суп картофельный с мясными фрикадельками</t>
  </si>
  <si>
    <t xml:space="preserve">Вода </t>
  </si>
  <si>
    <t>Яйцо куриное</t>
  </si>
  <si>
    <t>вода для фарша</t>
  </si>
  <si>
    <t xml:space="preserve">масса полуфабриката </t>
  </si>
  <si>
    <t>Перловая крупа</t>
  </si>
  <si>
    <t>Суп с крупой и картофелем на м/б</t>
  </si>
  <si>
    <t>Котлеты рубленные из говядины</t>
  </si>
  <si>
    <t>Винегрет овощной</t>
  </si>
  <si>
    <t>СБ дошкольн. 2011г №45</t>
  </si>
  <si>
    <t>Огурцы соленые</t>
  </si>
  <si>
    <t>№ 49 СБ дошк 2016</t>
  </si>
  <si>
    <t xml:space="preserve">лук репчатый </t>
  </si>
  <si>
    <t>Суп картофельный с горохом с мясом птицы</t>
  </si>
  <si>
    <t>150/15</t>
  </si>
  <si>
    <t>СБ дошк.2016 №87</t>
  </si>
  <si>
    <t>Горох колотый</t>
  </si>
  <si>
    <t>0,15</t>
  </si>
  <si>
    <t>Вода питьевая</t>
  </si>
  <si>
    <t xml:space="preserve">Куры/цыплята потрош </t>
  </si>
  <si>
    <t>масса отварной мякоти  птицы</t>
  </si>
  <si>
    <t>№ 10 СБ дошк 2016</t>
  </si>
  <si>
    <t xml:space="preserve">зеленый горошек к/с </t>
  </si>
  <si>
    <t>ТТК №6Д</t>
  </si>
  <si>
    <t>№83 СБ дошкольн 2016</t>
  </si>
  <si>
    <t>105</t>
  </si>
  <si>
    <t>масса полуфабриката фрикаделек</t>
  </si>
  <si>
    <t>перловая крупа</t>
  </si>
  <si>
    <t>№ 305 сб дошк 2016</t>
  </si>
  <si>
    <t>с 7 - 12 - часовым  пребыванием от 2 мес до 3 лет</t>
  </si>
  <si>
    <t>УЖИН</t>
  </si>
  <si>
    <t>150/8</t>
  </si>
  <si>
    <t>150/8/5</t>
  </si>
  <si>
    <t>Каша рисовая молочная с маслом сливочным</t>
  </si>
  <si>
    <t>Каша "Дружба" молочная с маслом сливочным</t>
  </si>
  <si>
    <t>Каша полбяная молочная с маслом сливочным</t>
  </si>
  <si>
    <t>Бутерброд  с сыром, маслом сливочным</t>
  </si>
  <si>
    <t>Каша  пшеничная молочная с маслом сливочным</t>
  </si>
  <si>
    <t>Макаронные изделия отварные с маслом сливочным</t>
  </si>
  <si>
    <t>Каша кукурузная молочная с маслом сливочным</t>
  </si>
  <si>
    <t>Каша  пшенная молочная с маслом сливочным</t>
  </si>
  <si>
    <t>Каша перловая с овощами и маслом сливочным</t>
  </si>
  <si>
    <t>Каша манная молочная с маслом сливочным</t>
  </si>
  <si>
    <t>Каша  геркулесовая молочная с маслом сливочным</t>
  </si>
  <si>
    <t>Каша гречневая вязкая с маслом сливочным</t>
  </si>
  <si>
    <t>№418 сб дошк 2016</t>
  </si>
  <si>
    <t>Каша полбяная молочная  с маслом сливочным</t>
  </si>
  <si>
    <t>Бутерброд с сыром, маслом сливочным</t>
  </si>
  <si>
    <t>Хлеб пшеничный</t>
  </si>
  <si>
    <t>180/10/7</t>
  </si>
  <si>
    <t>табл 9 стр 186, Дели +, 2012</t>
  </si>
  <si>
    <t>табл 9 стр 184, Дели +, 2012</t>
  </si>
  <si>
    <t>с 7-12 - часовым  пребыванием от 3 до 7 лет</t>
  </si>
  <si>
    <t>№41 СБ шк 2011</t>
  </si>
  <si>
    <t>Суп картофельный гороховый с мясом птицы</t>
  </si>
  <si>
    <t>№83 сб дошк 2016г</t>
  </si>
  <si>
    <t>№138 сбшк 2004</t>
  </si>
  <si>
    <t>№138, сб дошк 2004</t>
  </si>
  <si>
    <t>№124, сбшк2004</t>
  </si>
  <si>
    <t>№648 сбшк2004</t>
  </si>
  <si>
    <t>№376 Дели2010</t>
  </si>
  <si>
    <t xml:space="preserve">1. Предусмотренные среднесуточные нормы, утвержденные СанПиН применены с учетом пребывания детей в ДОУ </t>
  </si>
  <si>
    <t>№417 сб дошк2016</t>
  </si>
  <si>
    <t>№417 сб дошк 2016</t>
  </si>
  <si>
    <t>№392 Дели2010</t>
  </si>
  <si>
    <t>№393 Дели2010</t>
  </si>
  <si>
    <t>№413 Сб дошк 2016</t>
  </si>
  <si>
    <t>№ 413 сб дошк 2016</t>
  </si>
  <si>
    <t>№160,сбшк 2004</t>
  </si>
  <si>
    <t>масса соуса сметанного</t>
  </si>
  <si>
    <t>№443 сбшк2004</t>
  </si>
  <si>
    <t>№224 сбшк2004</t>
  </si>
  <si>
    <t>№534 сбшк2004</t>
  </si>
  <si>
    <t xml:space="preserve">№219 Сб дошк.2016 </t>
  </si>
  <si>
    <t>№ 180 Сб.дошк2016</t>
  </si>
  <si>
    <t xml:space="preserve">Хлеб пшеничный </t>
  </si>
  <si>
    <t>табл 6 стр 144,Дели + 2012</t>
  </si>
  <si>
    <t>табл 6 стр 134,Дели + 2012</t>
  </si>
  <si>
    <t>табл 6 стр 136,Ддели +,2012</t>
  </si>
  <si>
    <t>табл 10 стр 202 Ддели +,2012</t>
  </si>
  <si>
    <t>табл 10 стр 202, Ддели +,2012</t>
  </si>
  <si>
    <t>№230 сб дошк2016</t>
  </si>
  <si>
    <t>№230 сб дошк 2016</t>
  </si>
  <si>
    <t xml:space="preserve"> Тутельян В.А.,   Москва  Дели Плюс 2012 г.</t>
  </si>
  <si>
    <t>№297,сбшк 2004</t>
  </si>
  <si>
    <t>Распределение калорийности между приемами пищи,%</t>
  </si>
  <si>
    <t>Суфле из творога с молоком сгущенным</t>
  </si>
  <si>
    <t>№94 сб дошк2016</t>
  </si>
  <si>
    <t>Голубцы ленивые в соусе сметанно-томатном</t>
  </si>
  <si>
    <t>масса пудинга</t>
  </si>
  <si>
    <t>Пирожок печёный с повидлом</t>
  </si>
  <si>
    <t>Бутерброд с маслом сливочным</t>
  </si>
  <si>
    <t>Каша манная молочная  с маслом сливочным</t>
  </si>
  <si>
    <t>курага</t>
  </si>
  <si>
    <t>Рассольник ленинградский на мясном бульоне, со сметаной</t>
  </si>
  <si>
    <t>Борщ  со свежей капустой, картофелем на мясном бульоне,со сметаной</t>
  </si>
  <si>
    <t>Суп  с крупой, картофелем на мясном бульоне</t>
  </si>
  <si>
    <t>Суп-лапша домашняя на курином бульоне</t>
  </si>
  <si>
    <t>Рассольник ленинградский на мясном бульоне со сметаной</t>
  </si>
  <si>
    <t>150/3</t>
  </si>
  <si>
    <t xml:space="preserve">масса каши </t>
  </si>
  <si>
    <t>масса каши с овощами</t>
  </si>
  <si>
    <t>№180, сб дошк2016</t>
  </si>
  <si>
    <t>масса каши</t>
  </si>
  <si>
    <t>Каша гречневая рассыпчатая с овощами с маслом сливочным</t>
  </si>
  <si>
    <t>120/3</t>
  </si>
  <si>
    <t>СБ дошкольн. №299, 2016</t>
  </si>
  <si>
    <t>165/5</t>
  </si>
  <si>
    <t>Молоко кипяченое</t>
  </si>
  <si>
    <t>№419 СБ дошк 2016</t>
  </si>
  <si>
    <t>№419 Сб дошк 2016</t>
  </si>
  <si>
    <t>№23 СБ дошк 2016</t>
  </si>
  <si>
    <t>№33 сб дошк 2016</t>
  </si>
  <si>
    <t xml:space="preserve">сахар </t>
  </si>
  <si>
    <t>Суп молочный со звездочками</t>
  </si>
  <si>
    <t>Говядина тушеная с овощами и черносливом</t>
  </si>
  <si>
    <t>40/150</t>
  </si>
  <si>
    <t>Салат из моркови с сахаром</t>
  </si>
  <si>
    <t>50/200</t>
  </si>
  <si>
    <t>Суп со звездочами с картофелем с мясными фрикадельками</t>
  </si>
  <si>
    <t>суповая засыпка (звездочки)</t>
  </si>
  <si>
    <t>Салат с морской капустой с морковью и кукурузой к/с</t>
  </si>
  <si>
    <t>яблоки свежие</t>
  </si>
  <si>
    <t>чернослив</t>
  </si>
  <si>
    <t>Салат из свежей капустой с морковью</t>
  </si>
  <si>
    <t>капуста свежая</t>
  </si>
  <si>
    <t>соль иодированная</t>
  </si>
  <si>
    <t>Суповая засыпка звездочки</t>
  </si>
  <si>
    <t>Салат овощной с яблоками,со свеклой</t>
  </si>
  <si>
    <t xml:space="preserve">Компот из кураги и чернослива </t>
  </si>
  <si>
    <t>Куры/цыплята потрош</t>
  </si>
  <si>
    <t>Соль иодированная</t>
  </si>
  <si>
    <t xml:space="preserve">соус томатный </t>
  </si>
  <si>
    <t>бульон или вода</t>
  </si>
  <si>
    <t>Котлеты рыбные с капустой</t>
  </si>
  <si>
    <t>рыба (минтай с/м ПБГ)</t>
  </si>
  <si>
    <t>ТТК 222 от 17.09.2019</t>
  </si>
  <si>
    <t>Салат с морской капустой с овощами</t>
  </si>
  <si>
    <t>Салат из свеклы с зеленым горошком к/с</t>
  </si>
  <si>
    <t>Салат из моркови с черносливом</t>
  </si>
  <si>
    <t>№45,сб дошк 2016</t>
  </si>
  <si>
    <t xml:space="preserve">Икра кабачковая </t>
  </si>
  <si>
    <t>икра кабачковая для детского питания</t>
  </si>
  <si>
    <t>№54 Сб дошк 2016</t>
  </si>
  <si>
    <t>50/50</t>
  </si>
  <si>
    <t>ТТК 625 от 17.07.2020</t>
  </si>
  <si>
    <t>Масса картофеля с соусом,овощами и черносливом</t>
  </si>
  <si>
    <t>ТТК 626 от 17.07.2020</t>
  </si>
  <si>
    <t>масса припущенной капусты</t>
  </si>
  <si>
    <t>масса пассерованного лука</t>
  </si>
  <si>
    <t>масса готовых капустно-рыбных котлет</t>
  </si>
  <si>
    <t>ТТК №615</t>
  </si>
  <si>
    <t>от 25.06.2020</t>
  </si>
  <si>
    <t>Икра морковная</t>
  </si>
  <si>
    <t>ТТК №135 от 26.02.2019</t>
  </si>
  <si>
    <t>45</t>
  </si>
  <si>
    <t>Томатная паста</t>
  </si>
  <si>
    <t xml:space="preserve">Щи  со свежей капустой и картофелем,со сметаной </t>
  </si>
  <si>
    <t>вода или бульон</t>
  </si>
  <si>
    <t>Щи  со свежей капустой, картофелем ,со сметаной</t>
  </si>
  <si>
    <t>рыба (минтай с/м  ПБГ)</t>
  </si>
  <si>
    <t>Сок (или нектар)</t>
  </si>
  <si>
    <t>№12 Сб шк 2016</t>
  </si>
  <si>
    <t>Салат картофельный с цветной капустой</t>
  </si>
  <si>
    <t>ТТК 675 от 14.10.2020</t>
  </si>
  <si>
    <t>капуста цветная</t>
  </si>
  <si>
    <t>Птица тушеная  с овощами в сметанном соусе</t>
  </si>
  <si>
    <t>№ 35Сб дошк 2016</t>
  </si>
  <si>
    <t>№335 Сб дошк 2016</t>
  </si>
  <si>
    <r>
      <rPr>
        <b/>
        <sz val="10"/>
        <color theme="1"/>
        <rFont val="Times New Roman"/>
        <family val="1"/>
        <charset val="204"/>
      </rPr>
      <t xml:space="preserve">или </t>
    </r>
    <r>
      <rPr>
        <sz val="10"/>
        <color theme="1"/>
        <rFont val="Times New Roman"/>
        <family val="1"/>
        <charset val="204"/>
      </rPr>
      <t>фарш говяжий</t>
    </r>
  </si>
  <si>
    <r>
      <rPr>
        <b/>
        <sz val="10"/>
        <color theme="1"/>
        <rFont val="Times New Roman"/>
        <family val="1"/>
        <charset val="204"/>
      </rPr>
      <t>или</t>
    </r>
    <r>
      <rPr>
        <sz val="10"/>
        <color theme="1"/>
        <rFont val="Times New Roman"/>
        <family val="1"/>
        <charset val="204"/>
      </rPr>
      <t xml:space="preserve"> фарш говяжий</t>
    </r>
  </si>
  <si>
    <r>
      <rPr>
        <b/>
        <sz val="10"/>
        <color theme="1"/>
        <rFont val="Times New Roman"/>
        <family val="1"/>
        <charset val="204"/>
      </rPr>
      <t>(Кефир</t>
    </r>
    <r>
      <rPr>
        <sz val="10"/>
        <color theme="1"/>
        <rFont val="Times New Roman"/>
        <family val="1"/>
        <charset val="204"/>
      </rPr>
      <t>,ряженка,катык,напиток ацидофильный)</t>
    </r>
  </si>
  <si>
    <r>
      <t xml:space="preserve">(яблоки,или </t>
    </r>
    <r>
      <rPr>
        <b/>
        <sz val="10"/>
        <color theme="1"/>
        <rFont val="Times New Roman"/>
        <family val="1"/>
        <charset val="204"/>
      </rPr>
      <t>апельсин</t>
    </r>
    <r>
      <rPr>
        <sz val="10"/>
        <color theme="1"/>
        <rFont val="Times New Roman"/>
        <family val="1"/>
        <charset val="204"/>
      </rPr>
      <t>, или банан,или мандарин)</t>
    </r>
  </si>
  <si>
    <r>
      <t>(Кефир</t>
    </r>
    <r>
      <rPr>
        <b/>
        <sz val="10"/>
        <color theme="1"/>
        <rFont val="Times New Roman"/>
        <family val="1"/>
        <charset val="204"/>
      </rPr>
      <t>,ряженка</t>
    </r>
    <r>
      <rPr>
        <sz val="10"/>
        <color theme="1"/>
        <rFont val="Times New Roman"/>
        <family val="1"/>
        <charset val="204"/>
      </rPr>
      <t>,катык,напиток ацидофильный)</t>
    </r>
  </si>
  <si>
    <r>
      <rPr>
        <b/>
        <sz val="10"/>
        <color theme="1"/>
        <rFont val="Times New Roman"/>
        <family val="1"/>
        <charset val="204"/>
      </rPr>
      <t>(яблоки</t>
    </r>
    <r>
      <rPr>
        <sz val="10"/>
        <color theme="1"/>
        <rFont val="Times New Roman"/>
        <family val="1"/>
        <charset val="204"/>
      </rPr>
      <t>,или апельсин, или банан,или мандарин )</t>
    </r>
  </si>
  <si>
    <r>
      <t xml:space="preserve">(яблоки,или апельсин, или </t>
    </r>
    <r>
      <rPr>
        <b/>
        <sz val="10"/>
        <color theme="1"/>
        <rFont val="Times New Roman"/>
        <family val="1"/>
        <charset val="204"/>
      </rPr>
      <t>банан</t>
    </r>
    <r>
      <rPr>
        <sz val="10"/>
        <color theme="1"/>
        <rFont val="Times New Roman"/>
        <family val="1"/>
        <charset val="204"/>
      </rPr>
      <t>,или мандарин)</t>
    </r>
  </si>
  <si>
    <r>
      <t xml:space="preserve">(яблоки,или апельсин, или банан,или </t>
    </r>
    <r>
      <rPr>
        <b/>
        <sz val="10"/>
        <color theme="1"/>
        <rFont val="Times New Roman"/>
        <family val="1"/>
        <charset val="204"/>
      </rPr>
      <t>мандарин</t>
    </r>
    <r>
      <rPr>
        <sz val="10"/>
        <color theme="1"/>
        <rFont val="Times New Roman"/>
        <family val="1"/>
        <charset val="204"/>
      </rPr>
      <t>)</t>
    </r>
  </si>
  <si>
    <r>
      <t>(Кефир</t>
    </r>
    <r>
      <rPr>
        <b/>
        <sz val="10"/>
        <color theme="1"/>
        <rFont val="Times New Roman"/>
        <family val="1"/>
        <charset val="204"/>
      </rPr>
      <t>,</t>
    </r>
    <r>
      <rPr>
        <sz val="10"/>
        <color theme="1"/>
        <rFont val="Times New Roman"/>
        <family val="1"/>
        <charset val="204"/>
      </rPr>
      <t>ряженка,катык,</t>
    </r>
    <r>
      <rPr>
        <b/>
        <sz val="10"/>
        <color theme="1"/>
        <rFont val="Times New Roman"/>
        <family val="1"/>
        <charset val="204"/>
      </rPr>
      <t>напиток ацидофильный)</t>
    </r>
  </si>
  <si>
    <r>
      <t>(Кефир</t>
    </r>
    <r>
      <rPr>
        <b/>
        <sz val="10"/>
        <color theme="1"/>
        <rFont val="Times New Roman"/>
        <family val="1"/>
        <charset val="204"/>
      </rPr>
      <t>,</t>
    </r>
    <r>
      <rPr>
        <sz val="10"/>
        <color theme="1"/>
        <rFont val="Times New Roman"/>
        <family val="1"/>
        <charset val="204"/>
      </rPr>
      <t>ряженка</t>
    </r>
    <r>
      <rPr>
        <b/>
        <sz val="10"/>
        <color theme="1"/>
        <rFont val="Times New Roman"/>
        <family val="1"/>
        <charset val="204"/>
      </rPr>
      <t>,катык</t>
    </r>
    <r>
      <rPr>
        <sz val="10"/>
        <color theme="1"/>
        <rFont val="Times New Roman"/>
        <family val="1"/>
        <charset val="204"/>
      </rPr>
      <t>,напиток ацидофильный)</t>
    </r>
  </si>
  <si>
    <r>
      <t>1.2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</si>
  <si>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0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</si>
  <si>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0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</si>
  <si>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Распред калор между приемами пищи,%</t>
  </si>
  <si>
    <t>Каша пшеничная молочн с маслом сливочным</t>
  </si>
  <si>
    <t>Чай с молоком</t>
  </si>
  <si>
    <t>Батон с маслом сливочным</t>
  </si>
  <si>
    <t xml:space="preserve">День 10-й </t>
  </si>
  <si>
    <r>
      <t xml:space="preserve">(яблоки,или </t>
    </r>
    <r>
      <rPr>
        <b/>
        <sz val="10"/>
        <color theme="1"/>
        <rFont val="Times New Roman"/>
        <family val="1"/>
        <charset val="204"/>
      </rPr>
      <t>апельсин</t>
    </r>
    <r>
      <rPr>
        <sz val="10"/>
        <color theme="1"/>
        <rFont val="Times New Roman"/>
        <family val="1"/>
        <charset val="204"/>
      </rPr>
      <t>, или банан,или мандарин )</t>
    </r>
  </si>
  <si>
    <r>
      <t>(кефир,</t>
    </r>
    <r>
      <rPr>
        <b/>
        <sz val="10"/>
        <color theme="1"/>
        <rFont val="Times New Roman"/>
        <family val="1"/>
        <charset val="204"/>
      </rPr>
      <t>ряженка</t>
    </r>
    <r>
      <rPr>
        <sz val="10"/>
        <color theme="1"/>
        <rFont val="Times New Roman"/>
        <family val="1"/>
        <charset val="204"/>
      </rPr>
      <t>,катык,напиток ацидофильный)</t>
    </r>
  </si>
  <si>
    <r>
      <rPr>
        <b/>
        <sz val="10"/>
        <color theme="1"/>
        <rFont val="Times New Roman"/>
        <family val="1"/>
        <charset val="204"/>
      </rPr>
      <t>(</t>
    </r>
    <r>
      <rPr>
        <sz val="10"/>
        <color theme="1"/>
        <rFont val="Times New Roman"/>
        <family val="1"/>
        <charset val="204"/>
      </rPr>
      <t xml:space="preserve">яблоки,или апельсин, или </t>
    </r>
    <r>
      <rPr>
        <b/>
        <sz val="10"/>
        <color theme="1"/>
        <rFont val="Times New Roman"/>
        <family val="1"/>
        <charset val="204"/>
      </rPr>
      <t>банан,</t>
    </r>
    <r>
      <rPr>
        <sz val="10"/>
        <color theme="1"/>
        <rFont val="Times New Roman"/>
        <family val="1"/>
        <charset val="204"/>
      </rPr>
      <t>или мандарин )</t>
    </r>
  </si>
  <si>
    <r>
      <t>(кефир,ряженка,катык,</t>
    </r>
    <r>
      <rPr>
        <b/>
        <sz val="10"/>
        <color theme="1"/>
        <rFont val="Times New Roman"/>
        <family val="1"/>
        <charset val="204"/>
      </rPr>
      <t>напиток ацидофильный)</t>
    </r>
  </si>
  <si>
    <r>
      <t>(яблоки,или</t>
    </r>
    <r>
      <rPr>
        <b/>
        <sz val="10"/>
        <color theme="1"/>
        <rFont val="Times New Roman"/>
        <family val="1"/>
        <charset val="204"/>
      </rPr>
      <t xml:space="preserve"> апельсин,</t>
    </r>
    <r>
      <rPr>
        <sz val="10"/>
        <color theme="1"/>
        <rFont val="Times New Roman"/>
        <family val="1"/>
        <charset val="204"/>
      </rPr>
      <t xml:space="preserve"> или банан,или мандарин )</t>
    </r>
  </si>
  <si>
    <r>
      <t>(кефир,ряженка,</t>
    </r>
    <r>
      <rPr>
        <b/>
        <sz val="10"/>
        <color theme="1"/>
        <rFont val="Times New Roman"/>
        <family val="1"/>
        <charset val="204"/>
      </rPr>
      <t>катык</t>
    </r>
    <r>
      <rPr>
        <sz val="10"/>
        <color theme="1"/>
        <rFont val="Times New Roman"/>
        <family val="1"/>
        <charset val="204"/>
      </rPr>
      <t>,напиток ацидофильный)</t>
    </r>
  </si>
  <si>
    <r>
      <t xml:space="preserve">(яблоки,или </t>
    </r>
    <r>
      <rPr>
        <b/>
        <sz val="10"/>
        <color theme="1"/>
        <rFont val="Times New Roman"/>
        <family val="1"/>
        <charset val="204"/>
      </rPr>
      <t xml:space="preserve">апельсин, </t>
    </r>
    <r>
      <rPr>
        <sz val="10"/>
        <color theme="1"/>
        <rFont val="Times New Roman"/>
        <family val="1"/>
        <charset val="204"/>
      </rPr>
      <t>или банан,или мандарин )</t>
    </r>
  </si>
  <si>
    <t>Салат из свеклы с зелен горошком к/с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</si>
</sst>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;[Red]0.00"/>
  </numFmts>
  <fonts count="10" x14ac:knownFonts="1">
    <font>
      <sz val="11"/>
      <color theme="1"/>
      <name val="Calibri"/>
      <family val="2"/>
      <scheme val="minor"/>
    </font>
    <font>
      <sz val="8"/>
      <name val="Times New Roman"/>
      <family val="1"/>
      <charset val="204"/>
    </font>
    <font>
      <sz val="8"/>
      <color theme="1"/>
      <name val="Times New Roman"/>
      <family val="1"/>
      <charset val="204"/>
    </font>
    <font>
      <b/>
      <sz val="8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thin">
        <color auto="1"/>
      </left>
      <right/>
      <top/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560">
    <xf numFmtId="0" fontId="0" fillId="0" borderId="0" xfId="0"/>
    <xf numFmtId="2" fontId="2" fillId="0" borderId="0" xfId="0" applyNumberFormat="1" applyFont="1" applyFill="1" applyAlignment="1">
      <alignment horizontal="right"/>
    </xf>
    <xf numFmtId="2" fontId="1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0" fontId="2" fillId="0" borderId="1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2" fontId="2" fillId="0" borderId="3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left" wrapText="1"/>
    </xf>
    <xf numFmtId="2" fontId="2" fillId="0" borderId="5" xfId="0" applyNumberFormat="1" applyFont="1" applyFill="1" applyBorder="1" applyAlignment="1">
      <alignment horizontal="center" vertical="top" wrapText="1"/>
    </xf>
    <xf numFmtId="2" fontId="2" fillId="0" borderId="6" xfId="0" applyNumberFormat="1" applyFont="1" applyFill="1" applyBorder="1" applyAlignment="1">
      <alignment horizontal="center" vertical="top" wrapText="1"/>
    </xf>
    <xf numFmtId="2" fontId="2" fillId="0" borderId="7" xfId="0" applyNumberFormat="1" applyFont="1" applyFill="1" applyBorder="1" applyAlignment="1">
      <alignment horizontal="center" vertical="top" wrapText="1"/>
    </xf>
    <xf numFmtId="2" fontId="2" fillId="0" borderId="8" xfId="0" applyNumberFormat="1" applyFont="1" applyFill="1" applyBorder="1" applyAlignment="1">
      <alignment horizontal="center" vertical="top" wrapText="1"/>
    </xf>
    <xf numFmtId="2" fontId="2" fillId="0" borderId="0" xfId="0" applyNumberFormat="1" applyFont="1" applyFill="1" applyBorder="1" applyAlignment="1">
      <alignment horizontal="center" vertical="top" wrapText="1"/>
    </xf>
    <xf numFmtId="2" fontId="2" fillId="0" borderId="6" xfId="0" applyNumberFormat="1" applyFont="1" applyFill="1" applyBorder="1" applyAlignment="1">
      <alignment wrapText="1"/>
    </xf>
    <xf numFmtId="0" fontId="2" fillId="0" borderId="7" xfId="0" applyFont="1" applyFill="1" applyBorder="1" applyAlignment="1">
      <alignment wrapText="1"/>
    </xf>
    <xf numFmtId="0" fontId="2" fillId="0" borderId="8" xfId="0" applyFont="1" applyFill="1" applyBorder="1" applyAlignment="1">
      <alignment wrapText="1"/>
    </xf>
    <xf numFmtId="2" fontId="2" fillId="0" borderId="9" xfId="0" applyNumberFormat="1" applyFont="1" applyFill="1" applyBorder="1" applyAlignment="1">
      <alignment horizontal="center" wrapText="1"/>
    </xf>
    <xf numFmtId="2" fontId="2" fillId="0" borderId="10" xfId="0" applyNumberFormat="1" applyFont="1" applyFill="1" applyBorder="1" applyAlignment="1">
      <alignment horizontal="center" wrapText="1"/>
    </xf>
    <xf numFmtId="2" fontId="2" fillId="0" borderId="5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wrapText="1"/>
    </xf>
    <xf numFmtId="2" fontId="2" fillId="0" borderId="11" xfId="0" applyNumberFormat="1" applyFont="1" applyFill="1" applyBorder="1" applyAlignment="1">
      <alignment wrapText="1"/>
    </xf>
    <xf numFmtId="2" fontId="2" fillId="0" borderId="5" xfId="0" applyNumberFormat="1" applyFont="1" applyFill="1" applyBorder="1" applyAlignment="1">
      <alignment wrapText="1"/>
    </xf>
    <xf numFmtId="0" fontId="2" fillId="0" borderId="5" xfId="0" applyFont="1" applyFill="1" applyBorder="1" applyAlignment="1">
      <alignment wrapText="1"/>
    </xf>
    <xf numFmtId="0" fontId="2" fillId="0" borderId="0" xfId="0" applyFont="1" applyFill="1" applyBorder="1" applyAlignment="1">
      <alignment wrapText="1"/>
    </xf>
    <xf numFmtId="0" fontId="2" fillId="0" borderId="6" xfId="0" applyNumberFormat="1" applyFont="1" applyFill="1" applyBorder="1" applyAlignment="1">
      <alignment horizontal="center" wrapText="1"/>
    </xf>
    <xf numFmtId="2" fontId="2" fillId="0" borderId="6" xfId="0" applyNumberFormat="1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wrapText="1"/>
    </xf>
    <xf numFmtId="0" fontId="2" fillId="0" borderId="5" xfId="0" applyFont="1" applyFill="1" applyBorder="1" applyAlignment="1">
      <alignment horizontal="center" wrapText="1"/>
    </xf>
    <xf numFmtId="0" fontId="2" fillId="0" borderId="12" xfId="0" applyFont="1" applyFill="1" applyBorder="1" applyAlignment="1">
      <alignment wrapText="1"/>
    </xf>
    <xf numFmtId="0" fontId="1" fillId="0" borderId="9" xfId="0" applyNumberFormat="1" applyFont="1" applyFill="1" applyBorder="1" applyAlignment="1">
      <alignment horizontal="center" wrapText="1"/>
    </xf>
    <xf numFmtId="2" fontId="1" fillId="0" borderId="9" xfId="0" applyNumberFormat="1" applyFont="1" applyFill="1" applyBorder="1" applyAlignment="1">
      <alignment horizontal="center" wrapText="1"/>
    </xf>
    <xf numFmtId="0" fontId="2" fillId="0" borderId="0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0" fontId="2" fillId="0" borderId="6" xfId="0" applyNumberFormat="1" applyFont="1" applyFill="1" applyBorder="1" applyAlignment="1">
      <alignment wrapText="1"/>
    </xf>
    <xf numFmtId="0" fontId="2" fillId="0" borderId="0" xfId="0" applyNumberFormat="1" applyFont="1" applyFill="1" applyBorder="1" applyAlignment="1">
      <alignment wrapText="1"/>
    </xf>
    <xf numFmtId="0" fontId="2" fillId="0" borderId="5" xfId="0" applyNumberFormat="1" applyFont="1" applyFill="1" applyBorder="1" applyAlignment="1">
      <alignment wrapText="1"/>
    </xf>
    <xf numFmtId="2" fontId="2" fillId="0" borderId="0" xfId="0" applyNumberFormat="1" applyFont="1" applyFill="1" applyBorder="1" applyAlignment="1">
      <alignment wrapText="1"/>
    </xf>
    <xf numFmtId="2" fontId="2" fillId="0" borderId="13" xfId="0" applyNumberFormat="1" applyFont="1" applyFill="1" applyBorder="1" applyAlignment="1">
      <alignment horizontal="center" wrapText="1"/>
    </xf>
    <xf numFmtId="2" fontId="2" fillId="0" borderId="8" xfId="0" applyNumberFormat="1" applyFont="1" applyFill="1" applyBorder="1" applyAlignment="1">
      <alignment horizontal="center" wrapText="1"/>
    </xf>
    <xf numFmtId="2" fontId="2" fillId="0" borderId="12" xfId="0" applyNumberFormat="1" applyFont="1" applyFill="1" applyBorder="1" applyAlignment="1">
      <alignment horizontal="center" wrapText="1"/>
    </xf>
    <xf numFmtId="2" fontId="1" fillId="0" borderId="10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2" fillId="0" borderId="0" xfId="0" applyNumberFormat="1" applyFont="1" applyFill="1" applyBorder="1" applyAlignment="1">
      <alignment horizontal="center"/>
    </xf>
    <xf numFmtId="2" fontId="2" fillId="0" borderId="5" xfId="0" applyNumberFormat="1" applyFont="1" applyFill="1" applyBorder="1" applyAlignment="1">
      <alignment horizontal="center"/>
    </xf>
    <xf numFmtId="2" fontId="2" fillId="0" borderId="6" xfId="0" applyNumberFormat="1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wrapText="1"/>
    </xf>
    <xf numFmtId="2" fontId="2" fillId="0" borderId="11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/>
    </xf>
    <xf numFmtId="2" fontId="2" fillId="0" borderId="0" xfId="0" applyNumberFormat="1" applyFont="1" applyFill="1" applyBorder="1"/>
    <xf numFmtId="2" fontId="1" fillId="0" borderId="10" xfId="0" applyNumberFormat="1" applyFont="1" applyFill="1" applyBorder="1" applyAlignment="1">
      <alignment horizontal="center"/>
    </xf>
    <xf numFmtId="2" fontId="1" fillId="0" borderId="9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right" wrapText="1"/>
    </xf>
    <xf numFmtId="2" fontId="2" fillId="0" borderId="2" xfId="0" applyNumberFormat="1" applyFont="1" applyFill="1" applyBorder="1" applyAlignment="1">
      <alignment wrapText="1"/>
    </xf>
    <xf numFmtId="2" fontId="2" fillId="0" borderId="8" xfId="0" applyNumberFormat="1" applyFont="1" applyFill="1" applyBorder="1" applyAlignment="1">
      <alignment wrapText="1"/>
    </xf>
    <xf numFmtId="2" fontId="2" fillId="0" borderId="1" xfId="0" applyNumberFormat="1" applyFont="1" applyFill="1" applyBorder="1" applyAlignment="1">
      <alignment wrapText="1"/>
    </xf>
    <xf numFmtId="2" fontId="2" fillId="0" borderId="7" xfId="0" applyNumberFormat="1" applyFont="1" applyFill="1" applyBorder="1" applyAlignment="1">
      <alignment horizontal="center" wrapText="1"/>
    </xf>
    <xf numFmtId="164" fontId="2" fillId="0" borderId="0" xfId="0" applyNumberFormat="1" applyFont="1" applyFill="1" applyBorder="1" applyAlignment="1">
      <alignment horizontal="center" wrapText="1"/>
    </xf>
    <xf numFmtId="164" fontId="2" fillId="0" borderId="6" xfId="0" applyNumberFormat="1" applyFont="1" applyFill="1" applyBorder="1" applyAlignment="1">
      <alignment horizontal="center" wrapText="1"/>
    </xf>
    <xf numFmtId="2" fontId="2" fillId="0" borderId="6" xfId="0" applyNumberFormat="1" applyFont="1" applyFill="1" applyBorder="1"/>
    <xf numFmtId="2" fontId="1" fillId="0" borderId="3" xfId="0" applyNumberFormat="1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wrapText="1"/>
    </xf>
    <xf numFmtId="2" fontId="1" fillId="0" borderId="2" xfId="0" applyNumberFormat="1" applyFont="1" applyFill="1" applyBorder="1" applyAlignment="1">
      <alignment horizontal="center" wrapText="1"/>
    </xf>
    <xf numFmtId="2" fontId="2" fillId="0" borderId="6" xfId="0" applyNumberFormat="1" applyFont="1" applyFill="1" applyBorder="1" applyAlignment="1">
      <alignment vertical="top" wrapText="1"/>
    </xf>
    <xf numFmtId="0" fontId="2" fillId="0" borderId="15" xfId="0" applyFont="1" applyFill="1" applyBorder="1" applyAlignment="1">
      <alignment wrapText="1"/>
    </xf>
    <xf numFmtId="1" fontId="2" fillId="0" borderId="5" xfId="0" applyNumberFormat="1" applyFont="1" applyFill="1" applyBorder="1" applyAlignment="1">
      <alignment horizontal="center" wrapText="1"/>
    </xf>
    <xf numFmtId="2" fontId="2" fillId="0" borderId="11" xfId="0" applyNumberFormat="1" applyFont="1" applyFill="1" applyBorder="1" applyAlignment="1">
      <alignment horizontal="center"/>
    </xf>
    <xf numFmtId="2" fontId="1" fillId="0" borderId="9" xfId="0" applyNumberFormat="1" applyFont="1" applyFill="1" applyBorder="1" applyAlignment="1">
      <alignment horizontal="center"/>
    </xf>
    <xf numFmtId="2" fontId="1" fillId="0" borderId="3" xfId="0" applyNumberFormat="1" applyFont="1" applyFill="1" applyBorder="1" applyAlignment="1">
      <alignment horizontal="center" wrapText="1"/>
    </xf>
    <xf numFmtId="2" fontId="1" fillId="0" borderId="1" xfId="0" applyNumberFormat="1" applyFont="1" applyFill="1" applyBorder="1" applyAlignment="1">
      <alignment horizontal="center" wrapText="1"/>
    </xf>
    <xf numFmtId="2" fontId="1" fillId="0" borderId="6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vertical="center" wrapText="1"/>
    </xf>
    <xf numFmtId="2" fontId="2" fillId="0" borderId="3" xfId="0" applyNumberFormat="1" applyFont="1" applyFill="1" applyBorder="1"/>
    <xf numFmtId="0" fontId="1" fillId="0" borderId="10" xfId="0" applyNumberFormat="1" applyFont="1" applyFill="1" applyBorder="1" applyAlignment="1">
      <alignment horizontal="center" wrapText="1"/>
    </xf>
    <xf numFmtId="0" fontId="2" fillId="0" borderId="11" xfId="0" applyNumberFormat="1" applyFont="1" applyFill="1" applyBorder="1" applyAlignment="1">
      <alignment horizontal="center" wrapText="1"/>
    </xf>
    <xf numFmtId="2" fontId="1" fillId="0" borderId="12" xfId="0" applyNumberFormat="1" applyFont="1" applyFill="1" applyBorder="1" applyAlignment="1">
      <alignment horizontal="center" wrapText="1"/>
    </xf>
    <xf numFmtId="2" fontId="2" fillId="0" borderId="5" xfId="0" applyNumberFormat="1" applyFont="1" applyFill="1" applyBorder="1"/>
    <xf numFmtId="0" fontId="2" fillId="0" borderId="1" xfId="0" applyFont="1" applyFill="1" applyBorder="1" applyAlignment="1">
      <alignment horizontal="center" wrapText="1"/>
    </xf>
    <xf numFmtId="0" fontId="2" fillId="0" borderId="0" xfId="0" applyNumberFormat="1" applyFont="1" applyFill="1" applyAlignment="1">
      <alignment wrapText="1"/>
    </xf>
    <xf numFmtId="2" fontId="1" fillId="0" borderId="0" xfId="0" applyNumberFormat="1" applyFont="1" applyFill="1" applyAlignment="1">
      <alignment horizontal="center" wrapText="1"/>
    </xf>
    <xf numFmtId="0" fontId="1" fillId="0" borderId="5" xfId="0" applyFont="1" applyFill="1" applyBorder="1" applyAlignment="1">
      <alignment wrapText="1"/>
    </xf>
    <xf numFmtId="2" fontId="2" fillId="0" borderId="17" xfId="0" applyNumberFormat="1" applyFont="1" applyFill="1" applyBorder="1" applyAlignment="1">
      <alignment horizontal="center" wrapText="1"/>
    </xf>
    <xf numFmtId="2" fontId="2" fillId="0" borderId="0" xfId="0" applyNumberFormat="1" applyFont="1" applyFill="1" applyAlignment="1">
      <alignment horizontal="center" wrapText="1"/>
    </xf>
    <xf numFmtId="2" fontId="3" fillId="0" borderId="0" xfId="0" applyNumberFormat="1" applyFont="1" applyFill="1" applyAlignment="1"/>
    <xf numFmtId="2" fontId="2" fillId="0" borderId="0" xfId="0" applyNumberFormat="1" applyFont="1" applyFill="1" applyBorder="1" applyAlignment="1"/>
    <xf numFmtId="2" fontId="3" fillId="0" borderId="0" xfId="0" applyNumberFormat="1" applyFont="1" applyFill="1" applyAlignment="1">
      <alignment horizontal="center"/>
    </xf>
    <xf numFmtId="0" fontId="3" fillId="0" borderId="0" xfId="0" applyNumberFormat="1" applyFont="1" applyFill="1" applyAlignment="1">
      <alignment horizontal="center"/>
    </xf>
    <xf numFmtId="0" fontId="3" fillId="0" borderId="0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left" wrapText="1"/>
    </xf>
    <xf numFmtId="0" fontId="3" fillId="0" borderId="10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3" fillId="0" borderId="9" xfId="0" applyNumberFormat="1" applyFont="1" applyFill="1" applyBorder="1" applyAlignment="1">
      <alignment horizontal="center" wrapText="1"/>
    </xf>
    <xf numFmtId="0" fontId="4" fillId="0" borderId="5" xfId="0" applyFont="1" applyFill="1" applyBorder="1" applyAlignment="1">
      <alignment wrapText="1"/>
    </xf>
    <xf numFmtId="2" fontId="3" fillId="0" borderId="10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/>
    </xf>
    <xf numFmtId="2" fontId="3" fillId="0" borderId="10" xfId="0" applyNumberFormat="1" applyFont="1" applyFill="1" applyBorder="1" applyAlignment="1">
      <alignment horizontal="center"/>
    </xf>
    <xf numFmtId="2" fontId="3" fillId="0" borderId="9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vertical="center" wrapText="1"/>
    </xf>
    <xf numFmtId="2" fontId="4" fillId="0" borderId="0" xfId="0" applyNumberFormat="1" applyFont="1" applyFill="1" applyBorder="1" applyAlignment="1">
      <alignment horizontal="center" wrapText="1"/>
    </xf>
    <xf numFmtId="2" fontId="4" fillId="0" borderId="6" xfId="0" applyNumberFormat="1" applyFont="1" applyFill="1" applyBorder="1" applyAlignment="1">
      <alignment horizontal="center" wrapText="1"/>
    </xf>
    <xf numFmtId="2" fontId="4" fillId="0" borderId="5" xfId="0" applyNumberFormat="1" applyFont="1" applyFill="1" applyBorder="1" applyAlignment="1">
      <alignment horizontal="center" wrapText="1"/>
    </xf>
    <xf numFmtId="0" fontId="3" fillId="0" borderId="10" xfId="0" applyNumberFormat="1" applyFont="1" applyFill="1" applyBorder="1" applyAlignment="1">
      <alignment horizontal="center" wrapText="1"/>
    </xf>
    <xf numFmtId="0" fontId="3" fillId="0" borderId="9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17" xfId="0" applyNumberFormat="1" applyFont="1" applyFill="1" applyBorder="1" applyAlignment="1">
      <alignment horizontal="center" wrapText="1"/>
    </xf>
    <xf numFmtId="2" fontId="2" fillId="0" borderId="4" xfId="0" applyNumberFormat="1" applyFont="1" applyFill="1" applyBorder="1" applyAlignment="1">
      <alignment wrapText="1"/>
    </xf>
    <xf numFmtId="0" fontId="3" fillId="0" borderId="1" xfId="0" applyFont="1" applyFill="1" applyBorder="1" applyAlignment="1">
      <alignment wrapText="1"/>
    </xf>
    <xf numFmtId="2" fontId="3" fillId="0" borderId="2" xfId="0" applyNumberFormat="1" applyFont="1" applyFill="1" applyBorder="1" applyAlignment="1">
      <alignment horizontal="center" wrapText="1"/>
    </xf>
    <xf numFmtId="2" fontId="4" fillId="0" borderId="6" xfId="0" applyNumberFormat="1" applyFont="1" applyFill="1" applyBorder="1" applyAlignment="1">
      <alignment horizontal="center"/>
    </xf>
    <xf numFmtId="0" fontId="4" fillId="0" borderId="10" xfId="0" applyFont="1" applyFill="1" applyBorder="1" applyAlignment="1">
      <alignment wrapText="1"/>
    </xf>
    <xf numFmtId="2" fontId="4" fillId="0" borderId="10" xfId="0" applyNumberFormat="1" applyFont="1" applyFill="1" applyBorder="1" applyAlignment="1">
      <alignment horizontal="center" wrapText="1"/>
    </xf>
    <xf numFmtId="0" fontId="3" fillId="0" borderId="13" xfId="0" applyNumberFormat="1" applyFont="1" applyFill="1" applyBorder="1" applyAlignment="1">
      <alignment horizontal="center" wrapText="1"/>
    </xf>
    <xf numFmtId="0" fontId="2" fillId="0" borderId="18" xfId="0" applyFont="1" applyFill="1" applyBorder="1" applyAlignment="1">
      <alignment wrapText="1"/>
    </xf>
    <xf numFmtId="0" fontId="2" fillId="0" borderId="11" xfId="0" applyNumberFormat="1" applyFont="1" applyFill="1" applyBorder="1" applyAlignment="1">
      <alignment wrapText="1"/>
    </xf>
    <xf numFmtId="164" fontId="2" fillId="0" borderId="0" xfId="0" applyNumberFormat="1" applyFont="1" applyFill="1" applyAlignment="1">
      <alignment wrapText="1"/>
    </xf>
    <xf numFmtId="2" fontId="2" fillId="0" borderId="19" xfId="0" applyNumberFormat="1" applyFont="1" applyFill="1" applyBorder="1" applyAlignment="1">
      <alignment horizontal="center" wrapText="1"/>
    </xf>
    <xf numFmtId="2" fontId="2" fillId="0" borderId="17" xfId="0" applyNumberFormat="1" applyFont="1" applyFill="1" applyBorder="1" applyAlignment="1">
      <alignment horizontal="center"/>
    </xf>
    <xf numFmtId="0" fontId="2" fillId="0" borderId="20" xfId="0" applyNumberFormat="1" applyFont="1" applyFill="1" applyBorder="1" applyAlignment="1">
      <alignment horizontal="center" wrapText="1"/>
    </xf>
    <xf numFmtId="0" fontId="2" fillId="0" borderId="20" xfId="0" applyFont="1" applyFill="1" applyBorder="1" applyAlignment="1">
      <alignment wrapText="1"/>
    </xf>
    <xf numFmtId="0" fontId="2" fillId="0" borderId="21" xfId="0" applyNumberFormat="1" applyFont="1" applyFill="1" applyBorder="1" applyAlignment="1">
      <alignment horizontal="center" wrapText="1"/>
    </xf>
    <xf numFmtId="2" fontId="2" fillId="0" borderId="21" xfId="0" applyNumberFormat="1" applyFont="1" applyFill="1" applyBorder="1" applyAlignment="1">
      <alignment horizontal="center" wrapText="1"/>
    </xf>
    <xf numFmtId="2" fontId="4" fillId="0" borderId="21" xfId="0" applyNumberFormat="1" applyFont="1" applyFill="1" applyBorder="1" applyAlignment="1">
      <alignment horizontal="center" wrapText="1"/>
    </xf>
    <xf numFmtId="2" fontId="2" fillId="0" borderId="21" xfId="0" applyNumberFormat="1" applyFont="1" applyFill="1" applyBorder="1" applyAlignment="1">
      <alignment horizontal="center"/>
    </xf>
    <xf numFmtId="2" fontId="2" fillId="0" borderId="15" xfId="0" applyNumberFormat="1" applyFont="1" applyFill="1" applyBorder="1" applyAlignment="1">
      <alignment horizontal="center" wrapText="1"/>
    </xf>
    <xf numFmtId="2" fontId="1" fillId="0" borderId="22" xfId="0" applyNumberFormat="1" applyFont="1" applyFill="1" applyBorder="1" applyAlignment="1">
      <alignment horizontal="center" wrapText="1"/>
    </xf>
    <xf numFmtId="2" fontId="2" fillId="0" borderId="20" xfId="0" applyNumberFormat="1" applyFont="1" applyFill="1" applyBorder="1" applyAlignment="1">
      <alignment horizontal="center" wrapText="1"/>
    </xf>
    <xf numFmtId="2" fontId="2" fillId="0" borderId="1" xfId="0" applyNumberFormat="1" applyFont="1" applyFill="1" applyBorder="1" applyAlignment="1">
      <alignment horizontal="center" wrapText="1"/>
    </xf>
    <xf numFmtId="2" fontId="2" fillId="0" borderId="2" xfId="0" applyNumberFormat="1" applyFont="1" applyFill="1" applyBorder="1" applyAlignment="1">
      <alignment horizontal="center" wrapText="1"/>
    </xf>
    <xf numFmtId="2" fontId="2" fillId="0" borderId="4" xfId="0" applyNumberFormat="1" applyFont="1" applyFill="1" applyBorder="1" applyAlignment="1">
      <alignment horizontal="center" wrapText="1"/>
    </xf>
    <xf numFmtId="2" fontId="1" fillId="0" borderId="13" xfId="0" applyNumberFormat="1" applyFont="1" applyFill="1" applyBorder="1" applyAlignment="1">
      <alignment horizontal="center" wrapText="1"/>
    </xf>
    <xf numFmtId="164" fontId="2" fillId="0" borderId="21" xfId="0" applyNumberFormat="1" applyFont="1" applyFill="1" applyBorder="1" applyAlignment="1">
      <alignment horizontal="center" wrapText="1"/>
    </xf>
    <xf numFmtId="49" fontId="2" fillId="0" borderId="0" xfId="0" applyNumberFormat="1" applyFont="1" applyFill="1" applyBorder="1" applyAlignment="1">
      <alignment horizontal="center"/>
    </xf>
    <xf numFmtId="2" fontId="4" fillId="0" borderId="11" xfId="0" applyNumberFormat="1" applyFont="1" applyFill="1" applyBorder="1" applyAlignment="1">
      <alignment horizontal="center"/>
    </xf>
    <xf numFmtId="2" fontId="4" fillId="0" borderId="20" xfId="0" applyNumberFormat="1" applyFont="1" applyFill="1" applyBorder="1" applyAlignment="1">
      <alignment horizontal="center" wrapText="1"/>
    </xf>
    <xf numFmtId="2" fontId="4" fillId="0" borderId="21" xfId="0" applyNumberFormat="1" applyFont="1" applyFill="1" applyBorder="1" applyAlignment="1">
      <alignment horizontal="center"/>
    </xf>
    <xf numFmtId="0" fontId="2" fillId="0" borderId="5" xfId="0" applyFont="1" applyFill="1" applyBorder="1"/>
    <xf numFmtId="2" fontId="2" fillId="0" borderId="5" xfId="0" applyNumberFormat="1" applyFont="1" applyFill="1" applyBorder="1" applyAlignment="1">
      <alignment horizontal="center"/>
    </xf>
    <xf numFmtId="2" fontId="2" fillId="0" borderId="6" xfId="0" applyNumberFormat="1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/>
    </xf>
    <xf numFmtId="2" fontId="2" fillId="0" borderId="0" xfId="0" applyNumberFormat="1" applyFont="1" applyFill="1" applyBorder="1"/>
    <xf numFmtId="2" fontId="2" fillId="0" borderId="19" xfId="0" applyNumberFormat="1" applyFont="1" applyFill="1" applyBorder="1" applyAlignment="1">
      <alignment horizontal="center"/>
    </xf>
    <xf numFmtId="2" fontId="2" fillId="0" borderId="19" xfId="0" applyNumberFormat="1" applyFont="1" applyFill="1" applyBorder="1"/>
    <xf numFmtId="2" fontId="1" fillId="0" borderId="5" xfId="0" applyNumberFormat="1" applyFont="1" applyFill="1" applyBorder="1" applyAlignment="1">
      <alignment horizontal="center" wrapText="1"/>
    </xf>
    <xf numFmtId="0" fontId="2" fillId="0" borderId="22" xfId="0" applyFont="1" applyFill="1" applyBorder="1" applyAlignment="1">
      <alignment wrapText="1"/>
    </xf>
    <xf numFmtId="0" fontId="2" fillId="0" borderId="22" xfId="0" applyNumberFormat="1" applyFont="1" applyFill="1" applyBorder="1" applyAlignment="1">
      <alignment horizontal="center" wrapText="1"/>
    </xf>
    <xf numFmtId="2" fontId="4" fillId="0" borderId="22" xfId="0" applyNumberFormat="1" applyFont="1" applyFill="1" applyBorder="1" applyAlignment="1">
      <alignment horizontal="center"/>
    </xf>
    <xf numFmtId="2" fontId="4" fillId="0" borderId="22" xfId="0" applyNumberFormat="1" applyFont="1" applyFill="1" applyBorder="1" applyAlignment="1">
      <alignment horizontal="center" wrapText="1"/>
    </xf>
    <xf numFmtId="2" fontId="2" fillId="0" borderId="26" xfId="0" applyNumberFormat="1" applyFont="1" applyFill="1" applyBorder="1" applyAlignment="1">
      <alignment horizontal="center" wrapText="1"/>
    </xf>
    <xf numFmtId="2" fontId="2" fillId="0" borderId="27" xfId="0" applyNumberFormat="1" applyFont="1" applyFill="1" applyBorder="1" applyAlignment="1">
      <alignment horizontal="center" wrapText="1"/>
    </xf>
    <xf numFmtId="2" fontId="2" fillId="0" borderId="27" xfId="0" applyNumberFormat="1" applyFont="1" applyFill="1" applyBorder="1" applyAlignment="1">
      <alignment wrapText="1"/>
    </xf>
    <xf numFmtId="2" fontId="2" fillId="0" borderId="28" xfId="0" applyNumberFormat="1" applyFont="1" applyFill="1" applyBorder="1" applyAlignment="1">
      <alignment horizontal="center" wrapText="1"/>
    </xf>
    <xf numFmtId="2" fontId="2" fillId="0" borderId="22" xfId="0" applyNumberFormat="1" applyFont="1" applyFill="1" applyBorder="1" applyAlignment="1">
      <alignment horizontal="center" wrapText="1"/>
    </xf>
    <xf numFmtId="2" fontId="2" fillId="0" borderId="22" xfId="0" applyNumberFormat="1" applyFont="1" applyFill="1" applyBorder="1" applyAlignment="1">
      <alignment horizontal="center"/>
    </xf>
    <xf numFmtId="2" fontId="2" fillId="0" borderId="26" xfId="0" applyNumberFormat="1" applyFont="1" applyFill="1" applyBorder="1" applyAlignment="1">
      <alignment horizontal="center"/>
    </xf>
    <xf numFmtId="2" fontId="2" fillId="0" borderId="29" xfId="0" applyNumberFormat="1" applyFont="1" applyFill="1" applyBorder="1" applyAlignment="1">
      <alignment horizontal="center" wrapText="1"/>
    </xf>
    <xf numFmtId="2" fontId="2" fillId="0" borderId="30" xfId="0" applyNumberFormat="1" applyFont="1" applyFill="1" applyBorder="1" applyAlignment="1">
      <alignment horizontal="center"/>
    </xf>
    <xf numFmtId="2" fontId="2" fillId="0" borderId="28" xfId="0" applyNumberFormat="1" applyFont="1" applyFill="1" applyBorder="1" applyAlignment="1">
      <alignment horizontal="center"/>
    </xf>
    <xf numFmtId="2" fontId="2" fillId="4" borderId="0" xfId="0" applyNumberFormat="1" applyFont="1" applyFill="1" applyBorder="1" applyAlignment="1">
      <alignment horizontal="center" wrapText="1"/>
    </xf>
    <xf numFmtId="2" fontId="2" fillId="4" borderId="6" xfId="0" applyNumberFormat="1" applyFont="1" applyFill="1" applyBorder="1" applyAlignment="1">
      <alignment horizontal="center" wrapText="1"/>
    </xf>
    <xf numFmtId="2" fontId="2" fillId="4" borderId="5" xfId="0" applyNumberFormat="1" applyFont="1" applyFill="1" applyBorder="1" applyAlignment="1">
      <alignment horizontal="center" wrapText="1"/>
    </xf>
    <xf numFmtId="10" fontId="0" fillId="0" borderId="0" xfId="0" applyNumberFormat="1"/>
    <xf numFmtId="0" fontId="2" fillId="3" borderId="5" xfId="0" applyFont="1" applyFill="1" applyBorder="1" applyAlignment="1">
      <alignment wrapText="1"/>
    </xf>
    <xf numFmtId="0" fontId="2" fillId="0" borderId="10" xfId="0" applyFont="1" applyFill="1" applyBorder="1" applyAlignment="1">
      <alignment wrapText="1"/>
    </xf>
    <xf numFmtId="0" fontId="2" fillId="0" borderId="23" xfId="0" applyFont="1" applyFill="1" applyBorder="1" applyAlignment="1">
      <alignment wrapText="1"/>
    </xf>
    <xf numFmtId="2" fontId="2" fillId="0" borderId="10" xfId="0" applyNumberFormat="1" applyFont="1" applyFill="1" applyBorder="1" applyAlignment="1">
      <alignment wrapText="1"/>
    </xf>
    <xf numFmtId="0" fontId="2" fillId="0" borderId="5" xfId="0" applyFont="1" applyFill="1" applyBorder="1" applyAlignment="1">
      <alignment horizontal="center" vertical="top" wrapText="1"/>
    </xf>
    <xf numFmtId="0" fontId="1" fillId="0" borderId="23" xfId="0" applyNumberFormat="1" applyFont="1" applyFill="1" applyBorder="1" applyAlignment="1">
      <alignment horizontal="center" wrapText="1"/>
    </xf>
    <xf numFmtId="2" fontId="1" fillId="0" borderId="23" xfId="0" applyNumberFormat="1" applyFont="1" applyFill="1" applyBorder="1" applyAlignment="1">
      <alignment horizontal="center" wrapText="1"/>
    </xf>
    <xf numFmtId="0" fontId="2" fillId="0" borderId="23" xfId="0" applyFont="1" applyFill="1" applyBorder="1"/>
    <xf numFmtId="0" fontId="2" fillId="0" borderId="1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0" fontId="2" fillId="0" borderId="31" xfId="0" applyFont="1" applyFill="1" applyBorder="1" applyAlignment="1">
      <alignment wrapText="1"/>
    </xf>
    <xf numFmtId="2" fontId="0" fillId="0" borderId="0" xfId="0" applyNumberFormat="1"/>
    <xf numFmtId="0" fontId="2" fillId="0" borderId="0" xfId="0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>
      <alignment horizontal="left" wrapText="1"/>
    </xf>
    <xf numFmtId="2" fontId="2" fillId="0" borderId="5" xfId="0" applyNumberFormat="1" applyFont="1" applyFill="1" applyBorder="1" applyAlignment="1">
      <alignment vertical="top" wrapText="1"/>
    </xf>
    <xf numFmtId="0" fontId="2" fillId="0" borderId="0" xfId="0" applyFont="1"/>
    <xf numFmtId="0" fontId="2" fillId="0" borderId="7" xfId="0" applyFont="1" applyFill="1" applyBorder="1" applyAlignment="1">
      <alignment horizontal="center" wrapText="1"/>
    </xf>
    <xf numFmtId="0" fontId="3" fillId="0" borderId="5" xfId="0" applyFont="1" applyFill="1" applyBorder="1" applyAlignment="1">
      <alignment wrapText="1"/>
    </xf>
    <xf numFmtId="0" fontId="3" fillId="0" borderId="32" xfId="0" applyFont="1" applyFill="1" applyBorder="1" applyAlignment="1">
      <alignment wrapText="1"/>
    </xf>
    <xf numFmtId="0" fontId="2" fillId="0" borderId="33" xfId="0" applyFont="1" applyFill="1" applyBorder="1" applyAlignment="1">
      <alignment wrapText="1"/>
    </xf>
    <xf numFmtId="0" fontId="3" fillId="0" borderId="7" xfId="0" applyNumberFormat="1" applyFont="1" applyFill="1" applyBorder="1" applyAlignment="1">
      <alignment horizontal="center" wrapText="1"/>
    </xf>
    <xf numFmtId="0" fontId="0" fillId="0" borderId="0" xfId="0" applyBorder="1"/>
    <xf numFmtId="9" fontId="6" fillId="0" borderId="22" xfId="0" applyNumberFormat="1" applyFont="1" applyBorder="1" applyAlignment="1">
      <alignment horizontal="center"/>
    </xf>
    <xf numFmtId="2" fontId="6" fillId="0" borderId="22" xfId="0" applyNumberFormat="1" applyFont="1" applyBorder="1" applyAlignment="1">
      <alignment horizontal="center"/>
    </xf>
    <xf numFmtId="2" fontId="2" fillId="0" borderId="20" xfId="0" applyNumberFormat="1" applyFont="1" applyFill="1" applyBorder="1" applyAlignment="1">
      <alignment wrapText="1"/>
    </xf>
    <xf numFmtId="2" fontId="2" fillId="0" borderId="21" xfId="0" applyNumberFormat="1" applyFont="1" applyFill="1" applyBorder="1" applyAlignment="1">
      <alignment wrapText="1"/>
    </xf>
    <xf numFmtId="1" fontId="2" fillId="0" borderId="0" xfId="0" applyNumberFormat="1" applyFont="1" applyFill="1" applyBorder="1" applyAlignment="1">
      <alignment horizontal="center" wrapText="1"/>
    </xf>
    <xf numFmtId="164" fontId="2" fillId="0" borderId="20" xfId="0" applyNumberFormat="1" applyFont="1" applyFill="1" applyBorder="1" applyAlignment="1">
      <alignment horizontal="center" wrapText="1"/>
    </xf>
    <xf numFmtId="2" fontId="2" fillId="0" borderId="17" xfId="0" applyNumberFormat="1" applyFont="1" applyFill="1" applyBorder="1" applyAlignment="1">
      <alignment wrapText="1"/>
    </xf>
    <xf numFmtId="0" fontId="2" fillId="5" borderId="0" xfId="0" applyFont="1" applyFill="1" applyBorder="1" applyAlignment="1">
      <alignment wrapText="1"/>
    </xf>
    <xf numFmtId="2" fontId="2" fillId="5" borderId="0" xfId="0" applyNumberFormat="1" applyFont="1" applyFill="1" applyBorder="1" applyAlignment="1">
      <alignment horizontal="center" wrapText="1"/>
    </xf>
    <xf numFmtId="0" fontId="2" fillId="5" borderId="0" xfId="0" applyNumberFormat="1" applyFont="1" applyFill="1" applyBorder="1" applyAlignment="1">
      <alignment horizontal="center" wrapText="1"/>
    </xf>
    <xf numFmtId="2" fontId="2" fillId="5" borderId="0" xfId="0" applyNumberFormat="1" applyFont="1" applyFill="1" applyBorder="1" applyAlignment="1">
      <alignment wrapText="1"/>
    </xf>
    <xf numFmtId="0" fontId="2" fillId="5" borderId="0" xfId="0" applyNumberFormat="1" applyFont="1" applyFill="1" applyBorder="1" applyAlignment="1">
      <alignment wrapText="1"/>
    </xf>
    <xf numFmtId="0" fontId="0" fillId="5" borderId="0" xfId="0" applyFill="1" applyBorder="1"/>
    <xf numFmtId="0" fontId="2" fillId="0" borderId="0" xfId="0" applyNumberFormat="1" applyFont="1" applyFill="1" applyBorder="1" applyAlignment="1">
      <alignment horizontal="center" vertical="center" wrapText="1"/>
    </xf>
    <xf numFmtId="2" fontId="4" fillId="0" borderId="28" xfId="0" applyNumberFormat="1" applyFont="1" applyFill="1" applyBorder="1" applyAlignment="1">
      <alignment horizontal="center" wrapText="1"/>
    </xf>
    <xf numFmtId="2" fontId="2" fillId="3" borderId="5" xfId="0" applyNumberFormat="1" applyFont="1" applyFill="1" applyBorder="1" applyAlignment="1">
      <alignment horizontal="center" wrapText="1"/>
    </xf>
    <xf numFmtId="2" fontId="2" fillId="3" borderId="6" xfId="0" applyNumberFormat="1" applyFont="1" applyFill="1" applyBorder="1" applyAlignment="1">
      <alignment horizontal="center" wrapText="1"/>
    </xf>
    <xf numFmtId="2" fontId="2" fillId="3" borderId="0" xfId="0" applyNumberFormat="1" applyFont="1" applyFill="1" applyBorder="1" applyAlignment="1">
      <alignment horizontal="center" wrapText="1"/>
    </xf>
    <xf numFmtId="2" fontId="2" fillId="5" borderId="6" xfId="0" applyNumberFormat="1" applyFont="1" applyFill="1" applyBorder="1" applyAlignment="1">
      <alignment horizontal="center" wrapText="1"/>
    </xf>
    <xf numFmtId="2" fontId="2" fillId="5" borderId="5" xfId="0" applyNumberFormat="1" applyFont="1" applyFill="1" applyBorder="1" applyAlignment="1">
      <alignment horizontal="center" wrapText="1"/>
    </xf>
    <xf numFmtId="0" fontId="7" fillId="5" borderId="0" xfId="0" applyFont="1" applyFill="1" applyAlignment="1"/>
    <xf numFmtId="0" fontId="5" fillId="5" borderId="0" xfId="0" applyNumberFormat="1" applyFont="1" applyFill="1" applyAlignment="1">
      <alignment horizontal="center"/>
    </xf>
    <xf numFmtId="2" fontId="1" fillId="0" borderId="11" xfId="0" applyNumberFormat="1" applyFont="1" applyFill="1" applyBorder="1" applyAlignment="1">
      <alignment horizontal="center" wrapText="1"/>
    </xf>
    <xf numFmtId="2" fontId="3" fillId="0" borderId="21" xfId="0" applyNumberFormat="1" applyFont="1" applyFill="1" applyBorder="1" applyAlignment="1">
      <alignment horizontal="center" wrapText="1"/>
    </xf>
    <xf numFmtId="2" fontId="3" fillId="0" borderId="20" xfId="0" applyNumberFormat="1" applyFont="1" applyFill="1" applyBorder="1" applyAlignment="1">
      <alignment horizontal="center" wrapText="1"/>
    </xf>
    <xf numFmtId="2" fontId="3" fillId="0" borderId="17" xfId="0" applyNumberFormat="1" applyFont="1" applyFill="1" applyBorder="1" applyAlignment="1">
      <alignment horizontal="center" wrapText="1"/>
    </xf>
    <xf numFmtId="2" fontId="2" fillId="0" borderId="21" xfId="0" applyNumberFormat="1" applyFont="1" applyFill="1" applyBorder="1"/>
    <xf numFmtId="0" fontId="7" fillId="0" borderId="0" xfId="0" applyFont="1" applyFill="1" applyAlignment="1">
      <alignment wrapText="1"/>
    </xf>
    <xf numFmtId="0" fontId="8" fillId="0" borderId="0" xfId="0" applyFont="1" applyFill="1" applyAlignment="1">
      <alignment wrapText="1"/>
    </xf>
    <xf numFmtId="0" fontId="8" fillId="0" borderId="0" xfId="0" applyFont="1" applyFill="1" applyBorder="1" applyAlignment="1">
      <alignment wrapText="1"/>
    </xf>
    <xf numFmtId="0" fontId="7" fillId="0" borderId="0" xfId="0" applyNumberFormat="1" applyFont="1" applyFill="1" applyAlignment="1">
      <alignment horizontal="right"/>
    </xf>
    <xf numFmtId="2" fontId="7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0" fontId="7" fillId="0" borderId="0" xfId="0" applyNumberFormat="1" applyFont="1" applyFill="1" applyAlignment="1"/>
    <xf numFmtId="2" fontId="7" fillId="0" borderId="0" xfId="0" applyNumberFormat="1" applyFont="1" applyFill="1" applyAlignment="1"/>
    <xf numFmtId="2" fontId="8" fillId="0" borderId="0" xfId="0" applyNumberFormat="1" applyFont="1" applyFill="1" applyAlignment="1"/>
    <xf numFmtId="0" fontId="8" fillId="0" borderId="0" xfId="0" applyNumberFormat="1" applyFont="1" applyFill="1" applyAlignment="1">
      <alignment wrapText="1"/>
    </xf>
    <xf numFmtId="2" fontId="8" fillId="0" borderId="0" xfId="0" applyNumberFormat="1" applyFont="1" applyFill="1" applyAlignment="1">
      <alignment wrapText="1"/>
    </xf>
    <xf numFmtId="2" fontId="7" fillId="0" borderId="0" xfId="0" applyNumberFormat="1" applyFont="1" applyFill="1" applyAlignment="1">
      <alignment wrapText="1"/>
    </xf>
    <xf numFmtId="2" fontId="7" fillId="0" borderId="1" xfId="0" applyNumberFormat="1" applyFont="1" applyFill="1" applyBorder="1" applyAlignment="1">
      <alignment horizontal="center" wrapText="1"/>
    </xf>
    <xf numFmtId="2" fontId="7" fillId="0" borderId="3" xfId="0" applyNumberFormat="1" applyFont="1" applyFill="1" applyBorder="1" applyAlignment="1">
      <alignment horizontal="center" wrapText="1"/>
    </xf>
    <xf numFmtId="2" fontId="7" fillId="0" borderId="5" xfId="0" applyNumberFormat="1" applyFont="1" applyFill="1" applyBorder="1" applyAlignment="1">
      <alignment horizontal="center" vertical="top" wrapText="1"/>
    </xf>
    <xf numFmtId="2" fontId="7" fillId="0" borderId="6" xfId="0" applyNumberFormat="1" applyFont="1" applyFill="1" applyBorder="1" applyAlignment="1">
      <alignment horizontal="center" vertical="top" wrapText="1"/>
    </xf>
    <xf numFmtId="2" fontId="7" fillId="0" borderId="9" xfId="0" applyNumberFormat="1" applyFont="1" applyFill="1" applyBorder="1" applyAlignment="1">
      <alignment horizontal="center" wrapText="1"/>
    </xf>
    <xf numFmtId="2" fontId="7" fillId="0" borderId="5" xfId="0" applyNumberFormat="1" applyFont="1" applyFill="1" applyBorder="1" applyAlignment="1">
      <alignment horizontal="center" wrapText="1"/>
    </xf>
    <xf numFmtId="2" fontId="7" fillId="0" borderId="3" xfId="0" applyNumberFormat="1" applyFont="1" applyFill="1" applyBorder="1" applyAlignment="1">
      <alignment wrapText="1"/>
    </xf>
    <xf numFmtId="0" fontId="7" fillId="0" borderId="6" xfId="0" applyNumberFormat="1" applyFont="1" applyFill="1" applyBorder="1" applyAlignment="1">
      <alignment horizontal="center" wrapText="1"/>
    </xf>
    <xf numFmtId="2" fontId="7" fillId="0" borderId="6" xfId="0" applyNumberFormat="1" applyFont="1" applyFill="1" applyBorder="1" applyAlignment="1">
      <alignment horizontal="center" wrapText="1"/>
    </xf>
    <xf numFmtId="2" fontId="7" fillId="0" borderId="6" xfId="0" applyNumberFormat="1" applyFont="1" applyFill="1" applyBorder="1" applyAlignment="1">
      <alignment wrapText="1"/>
    </xf>
    <xf numFmtId="2" fontId="7" fillId="0" borderId="5" xfId="0" applyNumberFormat="1" applyFont="1" applyFill="1" applyBorder="1" applyAlignment="1">
      <alignment wrapText="1"/>
    </xf>
    <xf numFmtId="0" fontId="8" fillId="0" borderId="9" xfId="0" applyNumberFormat="1" applyFont="1" applyFill="1" applyBorder="1" applyAlignment="1">
      <alignment horizontal="center" wrapText="1"/>
    </xf>
    <xf numFmtId="2" fontId="7" fillId="0" borderId="10" xfId="0" applyNumberFormat="1" applyFont="1" applyFill="1" applyBorder="1" applyAlignment="1">
      <alignment horizontal="center" wrapText="1"/>
    </xf>
    <xf numFmtId="0" fontId="7" fillId="0" borderId="6" xfId="0" applyFont="1" applyFill="1" applyBorder="1" applyAlignment="1">
      <alignment horizontal="center" wrapText="1"/>
    </xf>
    <xf numFmtId="0" fontId="7" fillId="0" borderId="0" xfId="0" applyFont="1" applyFill="1" applyBorder="1" applyAlignment="1">
      <alignment horizontal="center" wrapText="1"/>
    </xf>
    <xf numFmtId="0" fontId="7" fillId="0" borderId="6" xfId="0" applyNumberFormat="1" applyFont="1" applyFill="1" applyBorder="1" applyAlignment="1">
      <alignment horizontal="center"/>
    </xf>
    <xf numFmtId="0" fontId="7" fillId="0" borderId="0" xfId="0" applyNumberFormat="1" applyFont="1" applyFill="1" applyBorder="1" applyAlignment="1">
      <alignment horizontal="center"/>
    </xf>
    <xf numFmtId="2" fontId="7" fillId="0" borderId="6" xfId="0" applyNumberFormat="1" applyFont="1" applyFill="1" applyBorder="1" applyAlignment="1">
      <alignment horizontal="center"/>
    </xf>
    <xf numFmtId="0" fontId="7" fillId="0" borderId="11" xfId="0" applyNumberFormat="1" applyFont="1" applyFill="1" applyBorder="1" applyAlignment="1">
      <alignment horizontal="center"/>
    </xf>
    <xf numFmtId="0" fontId="7" fillId="0" borderId="5" xfId="0" applyNumberFormat="1" applyFont="1" applyFill="1" applyBorder="1" applyAlignment="1">
      <alignment horizontal="center"/>
    </xf>
    <xf numFmtId="2" fontId="7" fillId="0" borderId="9" xfId="0" applyNumberFormat="1" applyFont="1" applyFill="1" applyBorder="1" applyAlignment="1">
      <alignment wrapText="1"/>
    </xf>
    <xf numFmtId="2" fontId="7" fillId="0" borderId="0" xfId="0" applyNumberFormat="1" applyFont="1" applyFill="1" applyBorder="1" applyAlignment="1">
      <alignment horizontal="center" wrapText="1"/>
    </xf>
    <xf numFmtId="49" fontId="7" fillId="0" borderId="6" xfId="0" applyNumberFormat="1" applyFont="1" applyFill="1" applyBorder="1" applyAlignment="1">
      <alignment horizontal="center" wrapText="1"/>
    </xf>
    <xf numFmtId="0" fontId="7" fillId="0" borderId="0" xfId="0" applyNumberFormat="1" applyFont="1" applyFill="1" applyBorder="1" applyAlignment="1">
      <alignment horizontal="center" wrapText="1"/>
    </xf>
    <xf numFmtId="49" fontId="7" fillId="0" borderId="17" xfId="0" applyNumberFormat="1" applyFont="1" applyFill="1" applyBorder="1" applyAlignment="1">
      <alignment horizontal="center" wrapText="1"/>
    </xf>
    <xf numFmtId="0" fontId="7" fillId="0" borderId="21" xfId="0" applyNumberFormat="1" applyFont="1" applyFill="1" applyBorder="1" applyAlignment="1">
      <alignment horizontal="center" wrapText="1"/>
    </xf>
    <xf numFmtId="0" fontId="7" fillId="0" borderId="17" xfId="0" applyNumberFormat="1" applyFont="1" applyFill="1" applyBorder="1" applyAlignment="1">
      <alignment horizontal="center" wrapText="1"/>
    </xf>
    <xf numFmtId="0" fontId="7" fillId="0" borderId="11" xfId="0" applyNumberFormat="1" applyFont="1" applyFill="1" applyBorder="1" applyAlignment="1">
      <alignment horizontal="center" wrapText="1"/>
    </xf>
    <xf numFmtId="2" fontId="7" fillId="0" borderId="11" xfId="0" applyNumberFormat="1" applyFont="1" applyFill="1" applyBorder="1" applyAlignment="1">
      <alignment horizontal="center" wrapText="1"/>
    </xf>
    <xf numFmtId="0" fontId="7" fillId="0" borderId="20" xfId="0" applyNumberFormat="1" applyFont="1" applyFill="1" applyBorder="1" applyAlignment="1">
      <alignment horizontal="center" wrapText="1"/>
    </xf>
    <xf numFmtId="2" fontId="7" fillId="0" borderId="20" xfId="0" applyNumberFormat="1" applyFont="1" applyFill="1" applyBorder="1" applyAlignment="1">
      <alignment horizontal="center" wrapText="1"/>
    </xf>
    <xf numFmtId="2" fontId="7" fillId="0" borderId="13" xfId="0" applyNumberFormat="1" applyFont="1" applyFill="1" applyBorder="1" applyAlignment="1">
      <alignment horizontal="center" wrapText="1"/>
    </xf>
    <xf numFmtId="2" fontId="7" fillId="0" borderId="12" xfId="0" applyNumberFormat="1" applyFont="1" applyFill="1" applyBorder="1" applyAlignment="1">
      <alignment horizontal="center" wrapText="1"/>
    </xf>
    <xf numFmtId="2" fontId="5" fillId="0" borderId="22" xfId="0" applyNumberFormat="1" applyFont="1" applyFill="1" applyBorder="1" applyAlignment="1">
      <alignment horizontal="center" wrapText="1"/>
    </xf>
    <xf numFmtId="2" fontId="8" fillId="0" borderId="9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>
      <alignment horizontal="right" wrapText="1"/>
    </xf>
    <xf numFmtId="2" fontId="7" fillId="0" borderId="0" xfId="0" applyNumberFormat="1" applyFont="1" applyFill="1" applyBorder="1" applyAlignment="1">
      <alignment horizontal="right" wrapText="1"/>
    </xf>
    <xf numFmtId="2" fontId="7" fillId="0" borderId="4" xfId="0" applyNumberFormat="1" applyFont="1" applyFill="1" applyBorder="1" applyAlignment="1">
      <alignment horizontal="center" wrapText="1"/>
    </xf>
    <xf numFmtId="2" fontId="7" fillId="0" borderId="11" xfId="0" applyNumberFormat="1" applyFont="1" applyFill="1" applyBorder="1" applyAlignment="1">
      <alignment horizontal="center" vertical="top" wrapText="1"/>
    </xf>
    <xf numFmtId="2" fontId="7" fillId="0" borderId="13" xfId="0" applyNumberFormat="1" applyFont="1" applyFill="1" applyBorder="1" applyAlignment="1">
      <alignment horizontal="center" vertical="top" wrapText="1"/>
    </xf>
    <xf numFmtId="2" fontId="7" fillId="0" borderId="14" xfId="0" applyNumberFormat="1" applyFont="1" applyFill="1" applyBorder="1" applyAlignment="1">
      <alignment horizontal="center" wrapText="1"/>
    </xf>
    <xf numFmtId="2" fontId="7" fillId="0" borderId="21" xfId="0" applyNumberFormat="1" applyFont="1" applyFill="1" applyBorder="1" applyAlignment="1">
      <alignment horizontal="center" wrapText="1"/>
    </xf>
    <xf numFmtId="2" fontId="7" fillId="0" borderId="3" xfId="0" applyNumberFormat="1" applyFont="1" applyFill="1" applyBorder="1" applyAlignment="1">
      <alignment horizontal="right" wrapText="1"/>
    </xf>
    <xf numFmtId="2" fontId="7" fillId="0" borderId="6" xfId="0" applyNumberFormat="1" applyFont="1" applyFill="1" applyBorder="1" applyAlignment="1">
      <alignment horizontal="right" wrapText="1"/>
    </xf>
    <xf numFmtId="164" fontId="7" fillId="0" borderId="0" xfId="0" applyNumberFormat="1" applyFont="1" applyFill="1" applyBorder="1" applyAlignment="1">
      <alignment horizontal="center" wrapText="1"/>
    </xf>
    <xf numFmtId="164" fontId="7" fillId="0" borderId="6" xfId="0" applyNumberFormat="1" applyFont="1" applyFill="1" applyBorder="1" applyAlignment="1">
      <alignment horizontal="center" wrapText="1"/>
    </xf>
    <xf numFmtId="0" fontId="8" fillId="0" borderId="13" xfId="0" applyNumberFormat="1" applyFont="1" applyFill="1" applyBorder="1" applyAlignment="1">
      <alignment horizontal="center" wrapText="1"/>
    </xf>
    <xf numFmtId="2" fontId="8" fillId="0" borderId="10" xfId="0" applyNumberFormat="1" applyFont="1" applyFill="1" applyBorder="1" applyAlignment="1">
      <alignment horizontal="center" wrapText="1"/>
    </xf>
    <xf numFmtId="2" fontId="8" fillId="0" borderId="9" xfId="0" applyNumberFormat="1" applyFont="1" applyFill="1" applyBorder="1" applyAlignment="1">
      <alignment horizontal="center" wrapText="1"/>
    </xf>
    <xf numFmtId="0" fontId="7" fillId="0" borderId="22" xfId="0" applyNumberFormat="1" applyFont="1" applyFill="1" applyBorder="1" applyAlignment="1">
      <alignment horizontal="center"/>
    </xf>
    <xf numFmtId="0" fontId="8" fillId="0" borderId="1" xfId="0" applyNumberFormat="1" applyFont="1" applyFill="1" applyBorder="1" applyAlignment="1">
      <alignment horizontal="center"/>
    </xf>
    <xf numFmtId="0" fontId="8" fillId="0" borderId="9" xfId="0" applyNumberFormat="1" applyFont="1" applyFill="1" applyBorder="1" applyAlignment="1">
      <alignment horizontal="center"/>
    </xf>
    <xf numFmtId="0" fontId="7" fillId="0" borderId="5" xfId="0" applyNumberFormat="1" applyFont="1" applyFill="1" applyBorder="1" applyAlignment="1">
      <alignment horizontal="center" wrapText="1"/>
    </xf>
    <xf numFmtId="2" fontId="7" fillId="0" borderId="2" xfId="0" applyNumberFormat="1" applyFont="1" applyFill="1" applyBorder="1" applyAlignment="1">
      <alignment horizontal="center" wrapText="1"/>
    </xf>
    <xf numFmtId="164" fontId="7" fillId="0" borderId="0" xfId="0" applyNumberFormat="1" applyFont="1" applyFill="1" applyBorder="1" applyAlignment="1">
      <alignment horizontal="center"/>
    </xf>
    <xf numFmtId="164" fontId="7" fillId="0" borderId="6" xfId="0" applyNumberFormat="1" applyFont="1" applyFill="1" applyBorder="1" applyAlignment="1">
      <alignment horizontal="center"/>
    </xf>
    <xf numFmtId="2" fontId="7" fillId="3" borderId="5" xfId="0" applyNumberFormat="1" applyFont="1" applyFill="1" applyBorder="1" applyAlignment="1">
      <alignment horizontal="center" wrapText="1"/>
    </xf>
    <xf numFmtId="2" fontId="7" fillId="3" borderId="6" xfId="0" applyNumberFormat="1" applyFont="1" applyFill="1" applyBorder="1" applyAlignment="1">
      <alignment horizontal="center" wrapText="1"/>
    </xf>
    <xf numFmtId="2" fontId="8" fillId="0" borderId="6" xfId="0" applyNumberFormat="1" applyFont="1" applyFill="1" applyBorder="1" applyAlignment="1">
      <alignment horizontal="center" wrapText="1"/>
    </xf>
    <xf numFmtId="164" fontId="8" fillId="0" borderId="0" xfId="0" applyNumberFormat="1" applyFont="1" applyFill="1" applyBorder="1" applyAlignment="1">
      <alignment horizontal="center" wrapText="1"/>
    </xf>
    <xf numFmtId="164" fontId="8" fillId="0" borderId="6" xfId="0" applyNumberFormat="1" applyFont="1" applyFill="1" applyBorder="1" applyAlignment="1">
      <alignment horizontal="center" wrapText="1"/>
    </xf>
    <xf numFmtId="2" fontId="7" fillId="0" borderId="17" xfId="0" applyNumberFormat="1" applyFont="1" applyFill="1" applyBorder="1" applyAlignment="1">
      <alignment horizontal="center" wrapText="1"/>
    </xf>
    <xf numFmtId="2" fontId="7" fillId="0" borderId="8" xfId="0" applyNumberFormat="1" applyFont="1" applyFill="1" applyBorder="1" applyAlignment="1">
      <alignment horizontal="center" wrapText="1"/>
    </xf>
    <xf numFmtId="2" fontId="7" fillId="0" borderId="22" xfId="0" applyNumberFormat="1" applyFont="1" applyFill="1" applyBorder="1" applyAlignment="1">
      <alignment horizontal="center" wrapText="1"/>
    </xf>
    <xf numFmtId="0" fontId="7" fillId="0" borderId="12" xfId="0" applyNumberFormat="1" applyFont="1" applyFill="1" applyBorder="1" applyAlignment="1">
      <alignment horizontal="center"/>
    </xf>
    <xf numFmtId="0" fontId="7" fillId="0" borderId="9" xfId="0" applyNumberFormat="1" applyFont="1" applyFill="1" applyBorder="1" applyAlignment="1">
      <alignment horizontal="center"/>
    </xf>
    <xf numFmtId="0" fontId="7" fillId="0" borderId="2" xfId="0" applyNumberFormat="1" applyFont="1" applyFill="1" applyBorder="1" applyAlignment="1">
      <alignment horizontal="right" wrapText="1"/>
    </xf>
    <xf numFmtId="0" fontId="8" fillId="0" borderId="8" xfId="0" applyNumberFormat="1" applyFont="1" applyFill="1" applyBorder="1" applyAlignment="1">
      <alignment wrapText="1"/>
    </xf>
    <xf numFmtId="164" fontId="7" fillId="0" borderId="17" xfId="0" applyNumberFormat="1" applyFont="1" applyFill="1" applyBorder="1" applyAlignment="1">
      <alignment horizontal="center" wrapText="1"/>
    </xf>
    <xf numFmtId="2" fontId="7" fillId="3" borderId="0" xfId="0" applyNumberFormat="1" applyFont="1" applyFill="1" applyBorder="1" applyAlignment="1">
      <alignment horizontal="center" wrapText="1"/>
    </xf>
    <xf numFmtId="0" fontId="7" fillId="0" borderId="10" xfId="0" applyNumberFormat="1" applyFont="1" applyFill="1" applyBorder="1" applyAlignment="1">
      <alignment horizontal="center"/>
    </xf>
    <xf numFmtId="0" fontId="8" fillId="0" borderId="10" xfId="0" applyNumberFormat="1" applyFont="1" applyFill="1" applyBorder="1" applyAlignment="1">
      <alignment horizontal="center" wrapText="1"/>
    </xf>
    <xf numFmtId="2" fontId="7" fillId="0" borderId="11" xfId="0" applyNumberFormat="1" applyFont="1" applyFill="1" applyBorder="1" applyAlignment="1">
      <alignment horizontal="center"/>
    </xf>
    <xf numFmtId="2" fontId="7" fillId="0" borderId="5" xfId="0" applyNumberFormat="1" applyFont="1" applyFill="1" applyBorder="1" applyAlignment="1">
      <alignment horizontal="center"/>
    </xf>
    <xf numFmtId="49" fontId="7" fillId="0" borderId="5" xfId="0" applyNumberFormat="1" applyFont="1" applyFill="1" applyBorder="1" applyAlignment="1">
      <alignment horizontal="center"/>
    </xf>
    <xf numFmtId="164" fontId="7" fillId="0" borderId="5" xfId="0" applyNumberFormat="1" applyFont="1" applyFill="1" applyBorder="1" applyAlignment="1">
      <alignment horizontal="center" wrapText="1"/>
    </xf>
    <xf numFmtId="0" fontId="7" fillId="0" borderId="17" xfId="0" applyNumberFormat="1" applyFont="1" applyFill="1" applyBorder="1" applyAlignment="1">
      <alignment horizontal="center"/>
    </xf>
    <xf numFmtId="0" fontId="7" fillId="0" borderId="21" xfId="0" applyNumberFormat="1" applyFont="1" applyFill="1" applyBorder="1" applyAlignment="1">
      <alignment horizontal="center"/>
    </xf>
    <xf numFmtId="0" fontId="7" fillId="0" borderId="9" xfId="0" applyNumberFormat="1" applyFont="1" applyFill="1" applyBorder="1"/>
    <xf numFmtId="2" fontId="8" fillId="0" borderId="9" xfId="0" applyNumberFormat="1" applyFont="1" applyFill="1" applyBorder="1" applyAlignment="1">
      <alignment horizontal="center"/>
    </xf>
    <xf numFmtId="2" fontId="7" fillId="0" borderId="2" xfId="0" applyNumberFormat="1" applyFont="1" applyFill="1" applyBorder="1" applyAlignment="1">
      <alignment horizontal="right" wrapText="1"/>
    </xf>
    <xf numFmtId="0" fontId="7" fillId="0" borderId="20" xfId="0" applyNumberFormat="1" applyFont="1" applyFill="1" applyBorder="1" applyAlignment="1">
      <alignment wrapText="1"/>
    </xf>
    <xf numFmtId="2" fontId="7" fillId="0" borderId="26" xfId="0" applyNumberFormat="1" applyFont="1" applyFill="1" applyBorder="1" applyAlignment="1">
      <alignment horizontal="center" wrapText="1"/>
    </xf>
    <xf numFmtId="0" fontId="8" fillId="0" borderId="22" xfId="0" applyFont="1" applyFill="1" applyBorder="1" applyAlignment="1">
      <alignment wrapText="1"/>
    </xf>
    <xf numFmtId="2" fontId="7" fillId="0" borderId="0" xfId="0" applyNumberFormat="1" applyFont="1" applyFill="1" applyBorder="1" applyAlignment="1">
      <alignment horizontal="center"/>
    </xf>
    <xf numFmtId="0" fontId="7" fillId="0" borderId="1" xfId="0" applyNumberFormat="1" applyFont="1" applyFill="1" applyBorder="1" applyAlignment="1">
      <alignment horizontal="center"/>
    </xf>
    <xf numFmtId="0" fontId="7" fillId="0" borderId="3" xfId="0" applyNumberFormat="1" applyFont="1" applyFill="1" applyBorder="1" applyAlignment="1">
      <alignment horizontal="center"/>
    </xf>
    <xf numFmtId="0" fontId="7" fillId="0" borderId="6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>
      <alignment horizontal="center" vertical="center" wrapText="1"/>
    </xf>
    <xf numFmtId="165" fontId="7" fillId="0" borderId="5" xfId="0" applyNumberFormat="1" applyFont="1" applyFill="1" applyBorder="1" applyAlignment="1">
      <alignment horizontal="center" wrapText="1"/>
    </xf>
    <xf numFmtId="2" fontId="7" fillId="0" borderId="30" xfId="0" applyNumberFormat="1" applyFont="1" applyFill="1" applyBorder="1" applyAlignment="1">
      <alignment horizontal="center" wrapText="1"/>
    </xf>
    <xf numFmtId="0" fontId="7" fillId="0" borderId="0" xfId="0" applyNumberFormat="1" applyFont="1" applyFill="1" applyAlignment="1">
      <alignment wrapText="1"/>
    </xf>
    <xf numFmtId="165" fontId="7" fillId="3" borderId="21" xfId="0" applyNumberFormat="1" applyFont="1" applyFill="1" applyBorder="1" applyAlignment="1">
      <alignment horizontal="center" wrapText="1"/>
    </xf>
    <xf numFmtId="165" fontId="7" fillId="3" borderId="20" xfId="0" applyNumberFormat="1" applyFont="1" applyFill="1" applyBorder="1" applyAlignment="1">
      <alignment horizontal="center" wrapText="1"/>
    </xf>
    <xf numFmtId="2" fontId="7" fillId="0" borderId="11" xfId="0" applyNumberFormat="1" applyFont="1" applyFill="1" applyBorder="1" applyAlignment="1">
      <alignment wrapText="1"/>
    </xf>
    <xf numFmtId="165" fontId="7" fillId="0" borderId="6" xfId="0" applyNumberFormat="1" applyFont="1" applyFill="1" applyBorder="1" applyAlignment="1">
      <alignment horizontal="center" wrapText="1"/>
    </xf>
    <xf numFmtId="165" fontId="7" fillId="0" borderId="0" xfId="0" applyNumberFormat="1" applyFont="1" applyFill="1" applyBorder="1" applyAlignment="1">
      <alignment horizontal="center" wrapText="1"/>
    </xf>
    <xf numFmtId="2" fontId="7" fillId="0" borderId="16" xfId="0" applyNumberFormat="1" applyFont="1" applyFill="1" applyBorder="1" applyAlignment="1">
      <alignment horizontal="center" wrapText="1"/>
    </xf>
    <xf numFmtId="2" fontId="7" fillId="5" borderId="0" xfId="0" applyNumberFormat="1" applyFont="1" applyFill="1" applyBorder="1" applyAlignment="1">
      <alignment horizontal="center" wrapText="1"/>
    </xf>
    <xf numFmtId="2" fontId="7" fillId="5" borderId="6" xfId="0" applyNumberFormat="1" applyFont="1" applyFill="1" applyBorder="1" applyAlignment="1">
      <alignment horizontal="center" wrapText="1"/>
    </xf>
    <xf numFmtId="2" fontId="8" fillId="0" borderId="12" xfId="0" applyNumberFormat="1" applyFont="1" applyFill="1" applyBorder="1" applyAlignment="1">
      <alignment horizontal="center" wrapText="1"/>
    </xf>
    <xf numFmtId="2" fontId="7" fillId="0" borderId="0" xfId="0" applyNumberFormat="1" applyFont="1" applyFill="1" applyAlignment="1">
      <alignment horizontal="right" wrapText="1"/>
    </xf>
    <xf numFmtId="0" fontId="7" fillId="0" borderId="2" xfId="0" applyNumberFormat="1" applyFont="1" applyFill="1" applyBorder="1" applyAlignment="1">
      <alignment horizontal="center" wrapText="1"/>
    </xf>
    <xf numFmtId="0" fontId="7" fillId="0" borderId="0" xfId="0" applyNumberFormat="1" applyFont="1" applyFill="1" applyBorder="1" applyAlignment="1">
      <alignment horizontal="center" vertical="top" wrapText="1"/>
    </xf>
    <xf numFmtId="0" fontId="7" fillId="0" borderId="8" xfId="0" applyNumberFormat="1" applyFont="1" applyFill="1" applyBorder="1" applyAlignment="1">
      <alignment horizontal="center" wrapText="1"/>
    </xf>
    <xf numFmtId="0" fontId="7" fillId="0" borderId="4" xfId="0" applyNumberFormat="1" applyFont="1" applyFill="1" applyBorder="1" applyAlignment="1">
      <alignment horizontal="center" wrapText="1"/>
    </xf>
    <xf numFmtId="0" fontId="8" fillId="0" borderId="16" xfId="0" applyNumberFormat="1" applyFont="1" applyFill="1" applyBorder="1" applyAlignment="1">
      <alignment horizontal="center" wrapText="1"/>
    </xf>
    <xf numFmtId="0" fontId="7" fillId="0" borderId="11" xfId="0" applyFont="1" applyFill="1" applyBorder="1" applyAlignment="1">
      <alignment horizontal="center" wrapText="1"/>
    </xf>
    <xf numFmtId="0" fontId="8" fillId="0" borderId="11" xfId="0" applyNumberFormat="1" applyFont="1" applyFill="1" applyBorder="1" applyAlignment="1">
      <alignment horizontal="center" wrapText="1"/>
    </xf>
    <xf numFmtId="49" fontId="7" fillId="0" borderId="11" xfId="0" applyNumberFormat="1" applyFont="1" applyFill="1" applyBorder="1" applyAlignment="1">
      <alignment horizontal="center" wrapText="1"/>
    </xf>
    <xf numFmtId="0" fontId="7" fillId="0" borderId="14" xfId="0" applyNumberFormat="1" applyFont="1" applyFill="1" applyBorder="1" applyAlignment="1">
      <alignment horizontal="center" wrapText="1"/>
    </xf>
    <xf numFmtId="0" fontId="5" fillId="0" borderId="24" xfId="0" applyNumberFormat="1" applyFont="1" applyFill="1" applyBorder="1" applyAlignment="1">
      <alignment horizontal="center" wrapText="1"/>
    </xf>
    <xf numFmtId="49" fontId="7" fillId="0" borderId="11" xfId="0" applyNumberFormat="1" applyFont="1" applyFill="1" applyBorder="1" applyAlignment="1">
      <alignment horizontal="center"/>
    </xf>
    <xf numFmtId="2" fontId="8" fillId="0" borderId="16" xfId="0" applyNumberFormat="1" applyFont="1" applyFill="1" applyBorder="1" applyAlignment="1">
      <alignment horizontal="center" vertical="center" wrapText="1"/>
    </xf>
    <xf numFmtId="0" fontId="7" fillId="0" borderId="11" xfId="0" applyNumberFormat="1" applyFont="1" applyFill="1" applyBorder="1" applyAlignment="1">
      <alignment horizontal="center" vertical="top" wrapText="1"/>
    </xf>
    <xf numFmtId="0" fontId="8" fillId="0" borderId="14" xfId="0" applyNumberFormat="1" applyFont="1" applyFill="1" applyBorder="1" applyAlignment="1">
      <alignment horizontal="center" wrapText="1"/>
    </xf>
    <xf numFmtId="0" fontId="7" fillId="0" borderId="24" xfId="0" applyNumberFormat="1" applyFont="1" applyFill="1" applyBorder="1" applyAlignment="1">
      <alignment horizontal="center"/>
    </xf>
    <xf numFmtId="0" fontId="8" fillId="0" borderId="4" xfId="0" applyNumberFormat="1" applyFont="1" applyFill="1" applyBorder="1" applyAlignment="1">
      <alignment horizontal="center"/>
    </xf>
    <xf numFmtId="2" fontId="8" fillId="0" borderId="16" xfId="0" applyNumberFormat="1" applyFont="1" applyFill="1" applyBorder="1" applyAlignment="1">
      <alignment horizontal="center" wrapText="1"/>
    </xf>
    <xf numFmtId="0" fontId="7" fillId="3" borderId="11" xfId="0" applyNumberFormat="1" applyFont="1" applyFill="1" applyBorder="1" applyAlignment="1">
      <alignment horizontal="center" wrapText="1"/>
    </xf>
    <xf numFmtId="49" fontId="8" fillId="0" borderId="11" xfId="0" applyNumberFormat="1" applyFont="1" applyFill="1" applyBorder="1" applyAlignment="1">
      <alignment horizontal="center" wrapText="1"/>
    </xf>
    <xf numFmtId="0" fontId="7" fillId="0" borderId="24" xfId="0" applyNumberFormat="1" applyFont="1" applyFill="1" applyBorder="1" applyAlignment="1">
      <alignment horizontal="center" wrapText="1"/>
    </xf>
    <xf numFmtId="0" fontId="8" fillId="0" borderId="16" xfId="0" applyNumberFormat="1" applyFont="1" applyFill="1" applyBorder="1" applyAlignment="1">
      <alignment horizontal="center"/>
    </xf>
    <xf numFmtId="0" fontId="8" fillId="0" borderId="12" xfId="0" applyNumberFormat="1" applyFont="1" applyFill="1" applyBorder="1" applyAlignment="1">
      <alignment horizontal="center" wrapText="1"/>
    </xf>
    <xf numFmtId="1" fontId="7" fillId="0" borderId="24" xfId="0" applyNumberFormat="1" applyFont="1" applyFill="1" applyBorder="1" applyAlignment="1">
      <alignment horizontal="center"/>
    </xf>
    <xf numFmtId="2" fontId="8" fillId="0" borderId="16" xfId="0" applyNumberFormat="1" applyFont="1" applyFill="1" applyBorder="1" applyAlignment="1">
      <alignment horizontal="center"/>
    </xf>
    <xf numFmtId="0" fontId="7" fillId="0" borderId="25" xfId="0" applyNumberFormat="1" applyFont="1" applyFill="1" applyBorder="1" applyAlignment="1">
      <alignment horizontal="center" wrapText="1"/>
    </xf>
    <xf numFmtId="0" fontId="7" fillId="0" borderId="11" xfId="0" applyFont="1" applyFill="1" applyBorder="1" applyAlignment="1">
      <alignment horizontal="center"/>
    </xf>
    <xf numFmtId="49" fontId="7" fillId="0" borderId="4" xfId="0" applyNumberFormat="1" applyFont="1" applyFill="1" applyBorder="1" applyAlignment="1">
      <alignment horizontal="center"/>
    </xf>
    <xf numFmtId="0" fontId="7" fillId="0" borderId="11" xfId="0" applyNumberFormat="1" applyFont="1" applyFill="1" applyBorder="1" applyAlignment="1">
      <alignment horizontal="center" vertical="center" wrapText="1"/>
    </xf>
    <xf numFmtId="49" fontId="7" fillId="3" borderId="20" xfId="0" applyNumberFormat="1" applyFont="1" applyFill="1" applyBorder="1" applyAlignment="1">
      <alignment horizontal="center" wrapText="1"/>
    </xf>
    <xf numFmtId="0" fontId="7" fillId="5" borderId="11" xfId="0" applyNumberFormat="1" applyFont="1" applyFill="1" applyBorder="1" applyAlignment="1">
      <alignment horizontal="center" wrapText="1"/>
    </xf>
    <xf numFmtId="0" fontId="7" fillId="0" borderId="3" xfId="0" applyFont="1" applyFill="1" applyBorder="1" applyAlignment="1">
      <alignment wrapText="1"/>
    </xf>
    <xf numFmtId="0" fontId="7" fillId="0" borderId="6" xfId="0" applyFont="1" applyFill="1" applyBorder="1" applyAlignment="1">
      <alignment horizontal="left" vertical="top" wrapText="1"/>
    </xf>
    <xf numFmtId="0" fontId="7" fillId="0" borderId="13" xfId="0" applyFont="1" applyFill="1" applyBorder="1" applyAlignment="1">
      <alignment wrapText="1"/>
    </xf>
    <xf numFmtId="0" fontId="8" fillId="0" borderId="3" xfId="0" applyFont="1" applyFill="1" applyBorder="1" applyAlignment="1">
      <alignment wrapText="1"/>
    </xf>
    <xf numFmtId="0" fontId="7" fillId="2" borderId="6" xfId="0" applyFont="1" applyFill="1" applyBorder="1" applyAlignment="1">
      <alignment wrapText="1"/>
    </xf>
    <xf numFmtId="0" fontId="7" fillId="0" borderId="6" xfId="0" applyFont="1" applyFill="1" applyBorder="1" applyAlignment="1">
      <alignment wrapText="1"/>
    </xf>
    <xf numFmtId="0" fontId="8" fillId="0" borderId="6" xfId="0" applyFont="1" applyFill="1" applyBorder="1" applyAlignment="1">
      <alignment wrapText="1"/>
    </xf>
    <xf numFmtId="0" fontId="8" fillId="0" borderId="9" xfId="0" applyFont="1" applyFill="1" applyBorder="1" applyAlignment="1">
      <alignment wrapText="1"/>
    </xf>
    <xf numFmtId="0" fontId="7" fillId="0" borderId="6" xfId="0" applyFont="1" applyFill="1" applyBorder="1" applyAlignment="1">
      <alignment vertical="center" wrapText="1"/>
    </xf>
    <xf numFmtId="0" fontId="7" fillId="2" borderId="13" xfId="0" applyFont="1" applyFill="1" applyBorder="1" applyAlignment="1">
      <alignment wrapText="1"/>
    </xf>
    <xf numFmtId="0" fontId="7" fillId="0" borderId="34" xfId="0" applyFont="1" applyFill="1" applyBorder="1" applyAlignment="1">
      <alignment horizontal="center" wrapText="1"/>
    </xf>
    <xf numFmtId="0" fontId="7" fillId="0" borderId="6" xfId="0" applyFont="1" applyFill="1" applyBorder="1" applyAlignment="1">
      <alignment vertical="top" wrapText="1"/>
    </xf>
    <xf numFmtId="0" fontId="7" fillId="0" borderId="34" xfId="0" applyFont="1" applyFill="1" applyBorder="1" applyAlignment="1">
      <alignment horizontal="right" wrapText="1"/>
    </xf>
    <xf numFmtId="0" fontId="7" fillId="2" borderId="6" xfId="0" applyFont="1" applyFill="1" applyBorder="1"/>
    <xf numFmtId="0" fontId="7" fillId="0" borderId="6" xfId="0" applyFont="1" applyFill="1" applyBorder="1"/>
    <xf numFmtId="0" fontId="8" fillId="0" borderId="13" xfId="0" applyFont="1" applyFill="1" applyBorder="1" applyAlignment="1">
      <alignment wrapText="1"/>
    </xf>
    <xf numFmtId="0" fontId="5" fillId="0" borderId="34" xfId="0" applyFont="1" applyFill="1" applyBorder="1" applyAlignment="1">
      <alignment horizontal="right" wrapText="1"/>
    </xf>
    <xf numFmtId="0" fontId="8" fillId="0" borderId="9" xfId="0" applyFont="1" applyFill="1" applyBorder="1"/>
    <xf numFmtId="0" fontId="7" fillId="2" borderId="6" xfId="0" applyFont="1" applyFill="1" applyBorder="1" applyAlignment="1">
      <alignment horizontal="left" wrapText="1"/>
    </xf>
    <xf numFmtId="0" fontId="7" fillId="0" borderId="9" xfId="0" applyFont="1" applyFill="1" applyBorder="1" applyAlignment="1">
      <alignment wrapText="1"/>
    </xf>
    <xf numFmtId="0" fontId="7" fillId="2" borderId="6" xfId="0" applyFont="1" applyFill="1" applyBorder="1" applyAlignment="1">
      <alignment vertical="center" wrapText="1"/>
    </xf>
    <xf numFmtId="0" fontId="5" fillId="0" borderId="34" xfId="0" applyFont="1" applyFill="1" applyBorder="1" applyAlignment="1">
      <alignment horizontal="right"/>
    </xf>
    <xf numFmtId="0" fontId="9" fillId="0" borderId="6" xfId="0" applyFont="1" applyFill="1" applyBorder="1" applyAlignment="1">
      <alignment wrapText="1"/>
    </xf>
    <xf numFmtId="0" fontId="7" fillId="0" borderId="35" xfId="0" applyFont="1" applyFill="1" applyBorder="1" applyAlignment="1">
      <alignment wrapText="1"/>
    </xf>
    <xf numFmtId="0" fontId="7" fillId="0" borderId="3" xfId="0" applyFont="1" applyFill="1" applyBorder="1" applyAlignment="1">
      <alignment horizontal="center" wrapText="1"/>
    </xf>
    <xf numFmtId="0" fontId="7" fillId="0" borderId="6" xfId="0" applyFont="1" applyFill="1" applyBorder="1" applyAlignment="1">
      <alignment horizontal="left" wrapText="1"/>
    </xf>
    <xf numFmtId="0" fontId="7" fillId="3" borderId="6" xfId="0" applyFont="1" applyFill="1" applyBorder="1" applyAlignment="1">
      <alignment wrapText="1"/>
    </xf>
    <xf numFmtId="0" fontId="7" fillId="2" borderId="6" xfId="0" applyFont="1" applyFill="1" applyBorder="1" applyAlignment="1">
      <alignment horizontal="center"/>
    </xf>
    <xf numFmtId="2" fontId="2" fillId="0" borderId="23" xfId="0" applyNumberFormat="1" applyFont="1" applyFill="1" applyBorder="1" applyAlignment="1">
      <alignment horizontal="center"/>
    </xf>
    <xf numFmtId="2" fontId="4" fillId="0" borderId="9" xfId="0" applyNumberFormat="1" applyFont="1" applyBorder="1" applyAlignment="1">
      <alignment horizontal="center"/>
    </xf>
    <xf numFmtId="9" fontId="4" fillId="0" borderId="9" xfId="0" applyNumberFormat="1" applyFont="1" applyBorder="1" applyAlignment="1">
      <alignment horizontal="center"/>
    </xf>
    <xf numFmtId="0" fontId="4" fillId="0" borderId="9" xfId="0" applyFont="1" applyBorder="1"/>
    <xf numFmtId="0" fontId="4" fillId="0" borderId="3" xfId="0" applyFont="1" applyBorder="1"/>
    <xf numFmtId="0" fontId="4" fillId="0" borderId="13" xfId="0" applyFont="1" applyBorder="1"/>
    <xf numFmtId="2" fontId="2" fillId="0" borderId="1" xfId="0" applyNumberFormat="1" applyFont="1" applyFill="1" applyBorder="1" applyAlignment="1">
      <alignment horizontal="center" wrapText="1"/>
    </xf>
    <xf numFmtId="2" fontId="2" fillId="0" borderId="2" xfId="0" applyNumberFormat="1" applyFont="1" applyFill="1" applyBorder="1" applyAlignment="1">
      <alignment horizontal="center" wrapText="1"/>
    </xf>
    <xf numFmtId="2" fontId="2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2" fontId="6" fillId="0" borderId="28" xfId="0" applyNumberFormat="1" applyFont="1" applyBorder="1" applyAlignment="1">
      <alignment horizontal="center"/>
    </xf>
    <xf numFmtId="2" fontId="6" fillId="0" borderId="21" xfId="0" applyNumberFormat="1" applyFont="1" applyBorder="1" applyAlignment="1">
      <alignment horizontal="center"/>
    </xf>
    <xf numFmtId="2" fontId="6" fillId="0" borderId="26" xfId="0" applyNumberFormat="1" applyFont="1" applyBorder="1" applyAlignment="1">
      <alignment horizontal="center"/>
    </xf>
    <xf numFmtId="2" fontId="8" fillId="0" borderId="0" xfId="0" applyNumberFormat="1" applyFont="1" applyFill="1" applyAlignment="1">
      <alignment horizontal="center"/>
    </xf>
    <xf numFmtId="0" fontId="0" fillId="0" borderId="0" xfId="0" applyAlignment="1"/>
    <xf numFmtId="0" fontId="8" fillId="0" borderId="0" xfId="0" applyNumberFormat="1" applyFont="1" applyFill="1" applyAlignment="1">
      <alignment horizontal="center"/>
    </xf>
    <xf numFmtId="0" fontId="7" fillId="0" borderId="0" xfId="0" applyNumberFormat="1" applyFont="1" applyFill="1" applyAlignment="1">
      <alignment horizontal="center"/>
    </xf>
    <xf numFmtId="0" fontId="4" fillId="0" borderId="9" xfId="0" applyFont="1" applyBorder="1" applyAlignment="1">
      <alignment horizontal="center" wrapText="1"/>
    </xf>
    <xf numFmtId="0" fontId="0" fillId="0" borderId="9" xfId="0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0" fillId="0" borderId="6" xfId="0" applyBorder="1" applyAlignment="1">
      <alignment horizontal="center"/>
    </xf>
    <xf numFmtId="0" fontId="0" fillId="0" borderId="13" xfId="0" applyBorder="1" applyAlignment="1">
      <alignment horizontal="center"/>
    </xf>
    <xf numFmtId="0" fontId="7" fillId="0" borderId="0" xfId="0" applyFont="1" applyFill="1" applyAlignment="1">
      <alignment horizontal="left" wrapText="1"/>
    </xf>
    <xf numFmtId="0" fontId="0" fillId="0" borderId="0" xfId="0" applyAlignment="1">
      <alignment horizontal="left" wrapText="1"/>
    </xf>
    <xf numFmtId="0" fontId="8" fillId="0" borderId="0" xfId="0" applyFont="1" applyFill="1" applyAlignment="1">
      <alignment horizontal="left" wrapText="1"/>
    </xf>
    <xf numFmtId="0" fontId="2" fillId="0" borderId="0" xfId="0" applyFont="1" applyFill="1" applyAlignment="1">
      <alignment wrapText="1"/>
    </xf>
    <xf numFmtId="0" fontId="0" fillId="0" borderId="0" xfId="0" applyAlignment="1">
      <alignment wrapText="1"/>
    </xf>
    <xf numFmtId="0" fontId="2" fillId="0" borderId="0" xfId="0" applyFont="1" applyFill="1" applyAlignment="1">
      <alignment horizontal="left" wrapText="1"/>
    </xf>
    <xf numFmtId="0" fontId="1" fillId="0" borderId="0" xfId="0" applyFont="1" applyFill="1" applyAlignment="1">
      <alignment horizontal="left" wrapText="1"/>
    </xf>
    <xf numFmtId="2" fontId="4" fillId="0" borderId="9" xfId="0" applyNumberFormat="1" applyFont="1" applyBorder="1" applyAlignment="1">
      <alignment horizontal="center"/>
    </xf>
    <xf numFmtId="2" fontId="2" fillId="0" borderId="1" xfId="0" applyNumberFormat="1" applyFont="1" applyFill="1" applyBorder="1" applyAlignment="1">
      <alignment horizontal="center" wrapText="1"/>
    </xf>
    <xf numFmtId="2" fontId="2" fillId="0" borderId="2" xfId="0" applyNumberFormat="1" applyFont="1" applyFill="1" applyBorder="1" applyAlignment="1">
      <alignment horizontal="center" wrapText="1"/>
    </xf>
    <xf numFmtId="2" fontId="2" fillId="0" borderId="4" xfId="0" applyNumberFormat="1" applyFont="1" applyFill="1" applyBorder="1" applyAlignment="1">
      <alignment horizontal="center" wrapText="1"/>
    </xf>
    <xf numFmtId="0" fontId="2" fillId="0" borderId="33" xfId="0" applyFont="1" applyFill="1" applyBorder="1" applyAlignment="1">
      <alignment horizontal="center" vertical="center" wrapText="1"/>
    </xf>
    <xf numFmtId="0" fontId="2" fillId="0" borderId="31" xfId="0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/>
    </xf>
    <xf numFmtId="2" fontId="6" fillId="0" borderId="28" xfId="0" applyNumberFormat="1" applyFont="1" applyBorder="1" applyAlignment="1">
      <alignment horizontal="center"/>
    </xf>
    <xf numFmtId="2" fontId="6" fillId="0" borderId="21" xfId="0" applyNumberFormat="1" applyFont="1" applyBorder="1" applyAlignment="1">
      <alignment horizontal="center"/>
    </xf>
    <xf numFmtId="2" fontId="6" fillId="0" borderId="26" xfId="0" applyNumberFormat="1" applyFont="1" applyBorder="1" applyAlignment="1">
      <alignment horizontal="center"/>
    </xf>
    <xf numFmtId="0" fontId="4" fillId="0" borderId="22" xfId="0" applyFont="1" applyBorder="1" applyAlignment="1">
      <alignment horizontal="center" wrapText="1"/>
    </xf>
    <xf numFmtId="0" fontId="4" fillId="0" borderId="28" xfId="0" applyFont="1" applyBorder="1" applyAlignment="1">
      <alignment horizontal="center" wrapText="1"/>
    </xf>
    <xf numFmtId="0" fontId="4" fillId="0" borderId="21" xfId="0" applyFont="1" applyBorder="1" applyAlignment="1">
      <alignment horizontal="center" wrapText="1"/>
    </xf>
    <xf numFmtId="0" fontId="4" fillId="0" borderId="26" xfId="0" applyFont="1" applyBorder="1" applyAlignment="1">
      <alignment horizontal="center" wrapText="1"/>
    </xf>
    <xf numFmtId="49" fontId="4" fillId="0" borderId="2" xfId="0" applyNumberFormat="1" applyFont="1" applyFill="1" applyBorder="1" applyAlignment="1">
      <alignment horizontal="center" wrapText="1"/>
    </xf>
    <xf numFmtId="164" fontId="2" fillId="0" borderId="0" xfId="0" applyNumberFormat="1" applyFont="1" applyFill="1" applyBorder="1" applyAlignment="1">
      <alignment wrapText="1"/>
    </xf>
    <xf numFmtId="0" fontId="7" fillId="5" borderId="0" xfId="0" applyFont="1" applyFill="1" applyBorder="1" applyAlignment="1">
      <alignment wrapText="1"/>
    </xf>
    <xf numFmtId="0" fontId="9" fillId="0" borderId="0" xfId="0" applyFont="1" applyFill="1" applyBorder="1" applyAlignment="1">
      <alignment wrapText="1"/>
    </xf>
    <xf numFmtId="1" fontId="7" fillId="0" borderId="0" xfId="0" applyNumberFormat="1" applyFont="1" applyFill="1" applyBorder="1" applyAlignment="1">
      <alignment horizontal="right"/>
    </xf>
    <xf numFmtId="1" fontId="7" fillId="0" borderId="0" xfId="0" applyNumberFormat="1" applyFont="1" applyFill="1" applyAlignment="1">
      <alignment horizontal="right"/>
    </xf>
    <xf numFmtId="0" fontId="9" fillId="0" borderId="0" xfId="0" applyNumberFormat="1" applyFont="1" applyFill="1" applyAlignment="1">
      <alignment horizontal="right"/>
    </xf>
    <xf numFmtId="0" fontId="7" fillId="0" borderId="0" xfId="0" applyFont="1" applyFill="1" applyBorder="1" applyAlignment="1">
      <alignment wrapText="1"/>
    </xf>
    <xf numFmtId="0" fontId="9" fillId="0" borderId="0" xfId="0" applyFont="1" applyFill="1" applyAlignment="1"/>
    <xf numFmtId="2" fontId="9" fillId="0" borderId="0" xfId="0" applyNumberFormat="1" applyFont="1" applyFill="1" applyAlignment="1">
      <alignment horizontal="center"/>
    </xf>
    <xf numFmtId="0" fontId="9" fillId="0" borderId="0" xfId="0" applyNumberFormat="1" applyFont="1" applyFill="1" applyAlignment="1">
      <alignment horizontal="center"/>
    </xf>
    <xf numFmtId="0" fontId="9" fillId="0" borderId="8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7" fillId="0" borderId="1" xfId="0" applyFont="1" applyFill="1" applyBorder="1" applyAlignment="1">
      <alignment horizontal="center" wrapText="1"/>
    </xf>
    <xf numFmtId="0" fontId="7" fillId="0" borderId="5" xfId="0" applyFont="1" applyFill="1" applyBorder="1" applyAlignment="1">
      <alignment wrapText="1"/>
    </xf>
    <xf numFmtId="0" fontId="7" fillId="0" borderId="5" xfId="0" applyFont="1" applyFill="1" applyBorder="1" applyAlignment="1">
      <alignment horizontal="center" wrapText="1"/>
    </xf>
    <xf numFmtId="0" fontId="7" fillId="0" borderId="13" xfId="0" applyFont="1" applyFill="1" applyBorder="1" applyAlignment="1">
      <alignment horizontal="center" wrapText="1"/>
    </xf>
    <xf numFmtId="0" fontId="7" fillId="0" borderId="9" xfId="0" applyFont="1" applyFill="1" applyBorder="1" applyAlignment="1">
      <alignment horizontal="center" wrapText="1"/>
    </xf>
    <xf numFmtId="0" fontId="7" fillId="0" borderId="6" xfId="0" applyNumberFormat="1" applyFont="1" applyFill="1" applyBorder="1" applyAlignment="1">
      <alignment wrapText="1"/>
    </xf>
    <xf numFmtId="0" fontId="7" fillId="0" borderId="5" xfId="0" applyNumberFormat="1" applyFont="1" applyFill="1" applyBorder="1" applyAlignment="1">
      <alignment wrapText="1"/>
    </xf>
    <xf numFmtId="0" fontId="9" fillId="0" borderId="9" xfId="0" applyFont="1" applyFill="1" applyBorder="1" applyAlignment="1">
      <alignment horizontal="center" wrapText="1"/>
    </xf>
    <xf numFmtId="0" fontId="7" fillId="0" borderId="10" xfId="0" applyFont="1" applyFill="1" applyBorder="1" applyAlignment="1">
      <alignment horizontal="center" wrapText="1"/>
    </xf>
    <xf numFmtId="0" fontId="9" fillId="0" borderId="9" xfId="0" applyNumberFormat="1" applyFont="1" applyFill="1" applyBorder="1" applyAlignment="1">
      <alignment horizontal="center" wrapText="1"/>
    </xf>
    <xf numFmtId="0" fontId="7" fillId="0" borderId="10" xfId="0" applyNumberFormat="1" applyFont="1" applyFill="1" applyBorder="1" applyAlignment="1">
      <alignment horizontal="center" wrapText="1"/>
    </xf>
    <xf numFmtId="0" fontId="7" fillId="0" borderId="9" xfId="0" applyNumberFormat="1" applyFont="1" applyFill="1" applyBorder="1" applyAlignment="1">
      <alignment wrapText="1"/>
    </xf>
    <xf numFmtId="0" fontId="7" fillId="0" borderId="3" xfId="0" applyNumberFormat="1" applyFont="1" applyFill="1" applyBorder="1" applyAlignment="1">
      <alignment horizontal="center" wrapText="1"/>
    </xf>
    <xf numFmtId="0" fontId="7" fillId="0" borderId="17" xfId="0" applyNumberFormat="1" applyFont="1" applyFill="1" applyBorder="1" applyAlignment="1">
      <alignment horizontal="center" vertical="center" wrapText="1"/>
    </xf>
    <xf numFmtId="0" fontId="7" fillId="0" borderId="20" xfId="0" applyNumberFormat="1" applyFont="1" applyFill="1" applyBorder="1" applyAlignment="1">
      <alignment horizontal="center" vertical="center" wrapText="1"/>
    </xf>
    <xf numFmtId="2" fontId="9" fillId="0" borderId="9" xfId="0" applyNumberFormat="1" applyFont="1" applyFill="1" applyBorder="1" applyAlignment="1">
      <alignment horizontal="center" wrapText="1"/>
    </xf>
    <xf numFmtId="0" fontId="7" fillId="0" borderId="12" xfId="0" applyNumberFormat="1" applyFont="1" applyFill="1" applyBorder="1" applyAlignment="1">
      <alignment horizontal="center" wrapText="1"/>
    </xf>
    <xf numFmtId="0" fontId="7" fillId="0" borderId="9" xfId="0" applyNumberFormat="1" applyFont="1" applyFill="1" applyBorder="1" applyAlignment="1">
      <alignment horizontal="center" wrapText="1"/>
    </xf>
    <xf numFmtId="0" fontId="5" fillId="0" borderId="22" xfId="0" applyNumberFormat="1" applyFont="1" applyFill="1" applyBorder="1" applyAlignment="1">
      <alignment horizontal="center" wrapText="1"/>
    </xf>
    <xf numFmtId="0" fontId="7" fillId="0" borderId="22" xfId="0" applyNumberFormat="1" applyFont="1" applyFill="1" applyBorder="1" applyAlignment="1">
      <alignment horizontal="center" wrapText="1"/>
    </xf>
    <xf numFmtId="49" fontId="7" fillId="0" borderId="6" xfId="0" applyNumberFormat="1" applyFont="1" applyFill="1" applyBorder="1" applyAlignment="1">
      <alignment horizontal="center"/>
    </xf>
    <xf numFmtId="2" fontId="9" fillId="0" borderId="9" xfId="0" applyNumberFormat="1" applyFont="1" applyFill="1" applyBorder="1" applyAlignment="1">
      <alignment horizontal="center"/>
    </xf>
    <xf numFmtId="2" fontId="9" fillId="0" borderId="9" xfId="0" applyNumberFormat="1" applyFont="1" applyFill="1" applyBorder="1" applyAlignment="1">
      <alignment horizontal="center" vertical="center" wrapText="1"/>
    </xf>
    <xf numFmtId="49" fontId="7" fillId="0" borderId="2" xfId="0" applyNumberFormat="1" applyFont="1" applyFill="1" applyBorder="1" applyAlignment="1">
      <alignment horizontal="right" wrapText="1"/>
    </xf>
    <xf numFmtId="49" fontId="7" fillId="0" borderId="0" xfId="0" applyNumberFormat="1" applyFont="1" applyFill="1" applyBorder="1" applyAlignment="1">
      <alignment horizontal="right" wrapText="1"/>
    </xf>
    <xf numFmtId="49" fontId="7" fillId="0" borderId="0" xfId="0" applyNumberFormat="1" applyFont="1" applyFill="1" applyBorder="1" applyAlignment="1">
      <alignment horizontal="center" wrapText="1"/>
    </xf>
    <xf numFmtId="0" fontId="7" fillId="0" borderId="4" xfId="0" applyFont="1" applyFill="1" applyBorder="1" applyAlignment="1">
      <alignment horizontal="center" wrapText="1"/>
    </xf>
    <xf numFmtId="0" fontId="9" fillId="0" borderId="12" xfId="0" applyFont="1" applyFill="1" applyBorder="1" applyAlignment="1">
      <alignment horizontal="center" wrapText="1"/>
    </xf>
    <xf numFmtId="49" fontId="7" fillId="0" borderId="3" xfId="0" applyNumberFormat="1" applyFont="1" applyFill="1" applyBorder="1" applyAlignment="1">
      <alignment horizontal="center" wrapText="1"/>
    </xf>
    <xf numFmtId="0" fontId="7" fillId="0" borderId="3" xfId="0" applyNumberFormat="1" applyFont="1" applyFill="1" applyBorder="1" applyAlignment="1">
      <alignment horizontal="right" wrapText="1"/>
    </xf>
    <xf numFmtId="1" fontId="9" fillId="0" borderId="9" xfId="0" applyNumberFormat="1" applyFont="1" applyFill="1" applyBorder="1" applyAlignment="1">
      <alignment horizontal="center" wrapText="1"/>
    </xf>
    <xf numFmtId="0" fontId="9" fillId="0" borderId="10" xfId="0" applyNumberFormat="1" applyFont="1" applyFill="1" applyBorder="1" applyAlignment="1">
      <alignment horizontal="center" wrapText="1"/>
    </xf>
    <xf numFmtId="0" fontId="5" fillId="0" borderId="22" xfId="0" applyNumberFormat="1" applyFont="1" applyFill="1" applyBorder="1" applyAlignment="1">
      <alignment horizontal="center"/>
    </xf>
    <xf numFmtId="0" fontId="7" fillId="0" borderId="6" xfId="0" applyFont="1" applyFill="1" applyBorder="1" applyAlignment="1">
      <alignment horizontal="center"/>
    </xf>
    <xf numFmtId="0" fontId="9" fillId="0" borderId="9" xfId="0" applyNumberFormat="1" applyFont="1" applyFill="1" applyBorder="1" applyAlignment="1">
      <alignment horizontal="center"/>
    </xf>
    <xf numFmtId="0" fontId="7" fillId="0" borderId="3" xfId="0" applyNumberFormat="1" applyFont="1" applyFill="1" applyBorder="1" applyAlignment="1">
      <alignment wrapText="1"/>
    </xf>
    <xf numFmtId="0" fontId="7" fillId="0" borderId="4" xfId="0" applyNumberFormat="1" applyFont="1" applyFill="1" applyBorder="1" applyAlignment="1">
      <alignment horizontal="right" wrapText="1"/>
    </xf>
    <xf numFmtId="0" fontId="7" fillId="3" borderId="6" xfId="0" applyNumberFormat="1" applyFont="1" applyFill="1" applyBorder="1" applyAlignment="1">
      <alignment horizontal="center" wrapText="1"/>
    </xf>
    <xf numFmtId="0" fontId="8" fillId="0" borderId="6" xfId="0" applyNumberFormat="1" applyFont="1" applyFill="1" applyBorder="1" applyAlignment="1">
      <alignment horizontal="center" wrapText="1"/>
    </xf>
    <xf numFmtId="49" fontId="8" fillId="0" borderId="6" xfId="0" applyNumberFormat="1" applyFont="1" applyFill="1" applyBorder="1" applyAlignment="1">
      <alignment horizontal="center" wrapText="1"/>
    </xf>
    <xf numFmtId="49" fontId="8" fillId="0" borderId="20" xfId="0" applyNumberFormat="1" applyFont="1" applyFill="1" applyBorder="1" applyAlignment="1">
      <alignment horizontal="center" wrapText="1"/>
    </xf>
    <xf numFmtId="0" fontId="8" fillId="0" borderId="0" xfId="0" applyNumberFormat="1" applyFont="1" applyFill="1" applyBorder="1" applyAlignment="1">
      <alignment horizontal="center" wrapText="1"/>
    </xf>
    <xf numFmtId="2" fontId="5" fillId="0" borderId="21" xfId="0" applyNumberFormat="1" applyFont="1" applyFill="1" applyBorder="1" applyAlignment="1">
      <alignment horizontal="center" wrapText="1"/>
    </xf>
    <xf numFmtId="0" fontId="5" fillId="0" borderId="17" xfId="0" applyNumberFormat="1" applyFont="1" applyFill="1" applyBorder="1" applyAlignment="1">
      <alignment horizontal="center" wrapText="1"/>
    </xf>
    <xf numFmtId="0" fontId="5" fillId="0" borderId="20" xfId="0" applyNumberFormat="1" applyFont="1" applyFill="1" applyBorder="1" applyAlignment="1">
      <alignment horizontal="center" wrapText="1"/>
    </xf>
    <xf numFmtId="0" fontId="7" fillId="0" borderId="16" xfId="0" applyNumberFormat="1" applyFont="1" applyFill="1" applyBorder="1" applyAlignment="1">
      <alignment horizontal="center" wrapText="1"/>
    </xf>
    <xf numFmtId="0" fontId="7" fillId="0" borderId="27" xfId="0" applyNumberFormat="1" applyFont="1" applyFill="1" applyBorder="1" applyAlignment="1">
      <alignment horizontal="center" wrapText="1"/>
    </xf>
    <xf numFmtId="0" fontId="7" fillId="0" borderId="26" xfId="0" applyNumberFormat="1" applyFont="1" applyFill="1" applyBorder="1" applyAlignment="1">
      <alignment horizontal="center" wrapText="1"/>
    </xf>
    <xf numFmtId="0" fontId="7" fillId="0" borderId="14" xfId="0" applyFont="1" applyFill="1" applyBorder="1" applyAlignment="1">
      <alignment horizontal="center" wrapText="1"/>
    </xf>
    <xf numFmtId="0" fontId="7" fillId="0" borderId="2" xfId="0" applyFont="1" applyFill="1" applyBorder="1" applyAlignment="1">
      <alignment wrapText="1"/>
    </xf>
    <xf numFmtId="0" fontId="7" fillId="0" borderId="17" xfId="0" applyFont="1" applyFill="1" applyBorder="1" applyAlignment="1">
      <alignment horizontal="center" wrapText="1"/>
    </xf>
    <xf numFmtId="0" fontId="7" fillId="0" borderId="20" xfId="0" applyFont="1" applyFill="1" applyBorder="1" applyAlignment="1">
      <alignment horizontal="center" wrapText="1"/>
    </xf>
    <xf numFmtId="49" fontId="7" fillId="0" borderId="20" xfId="0" applyNumberFormat="1" applyFont="1" applyFill="1" applyBorder="1" applyAlignment="1">
      <alignment horizontal="center" wrapText="1"/>
    </xf>
    <xf numFmtId="0" fontId="7" fillId="0" borderId="1" xfId="0" applyNumberFormat="1" applyFont="1" applyFill="1" applyBorder="1" applyAlignment="1">
      <alignment horizontal="center" wrapText="1"/>
    </xf>
    <xf numFmtId="0" fontId="7" fillId="0" borderId="28" xfId="0" applyNumberFormat="1" applyFont="1" applyFill="1" applyBorder="1" applyAlignment="1">
      <alignment horizontal="center" wrapText="1"/>
    </xf>
    <xf numFmtId="0" fontId="5" fillId="0" borderId="9" xfId="0" applyNumberFormat="1" applyFont="1" applyFill="1" applyBorder="1" applyAlignment="1">
      <alignment horizontal="center" wrapText="1"/>
    </xf>
    <xf numFmtId="0" fontId="5" fillId="0" borderId="10" xfId="0" applyNumberFormat="1" applyFont="1" applyFill="1" applyBorder="1" applyAlignment="1">
      <alignment horizontal="center" wrapText="1"/>
    </xf>
    <xf numFmtId="0" fontId="9" fillId="0" borderId="13" xfId="0" applyNumberFormat="1" applyFont="1" applyFill="1" applyBorder="1" applyAlignment="1">
      <alignment horizontal="center" wrapText="1"/>
    </xf>
    <xf numFmtId="0" fontId="7" fillId="0" borderId="13" xfId="0" applyNumberFormat="1" applyFont="1" applyFill="1" applyBorder="1" applyAlignment="1">
      <alignment horizontal="center" wrapText="1"/>
    </xf>
    <xf numFmtId="0" fontId="5" fillId="0" borderId="28" xfId="0" applyNumberFormat="1" applyFont="1" applyFill="1" applyBorder="1" applyAlignment="1">
      <alignment horizontal="center"/>
    </xf>
    <xf numFmtId="0" fontId="9" fillId="0" borderId="9" xfId="0" applyFont="1" applyFill="1" applyBorder="1" applyAlignment="1">
      <alignment horizontal="center"/>
    </xf>
    <xf numFmtId="0" fontId="5" fillId="0" borderId="22" xfId="0" applyFont="1" applyFill="1" applyBorder="1" applyAlignment="1">
      <alignment horizontal="center" wrapText="1"/>
    </xf>
    <xf numFmtId="0" fontId="7" fillId="0" borderId="2" xfId="0" applyFont="1" applyFill="1" applyBorder="1" applyAlignment="1">
      <alignment horizontal="center" wrapText="1"/>
    </xf>
    <xf numFmtId="0" fontId="7" fillId="0" borderId="12" xfId="0" applyFont="1" applyFill="1" applyBorder="1" applyAlignment="1">
      <alignment horizontal="center" wrapText="1"/>
    </xf>
    <xf numFmtId="49" fontId="7" fillId="0" borderId="3" xfId="0" applyNumberFormat="1" applyFont="1" applyFill="1" applyBorder="1" applyAlignment="1">
      <alignment horizontal="right" wrapText="1"/>
    </xf>
    <xf numFmtId="164" fontId="7" fillId="0" borderId="21" xfId="0" applyNumberFormat="1" applyFont="1" applyFill="1" applyBorder="1" applyAlignment="1">
      <alignment horizontal="center" wrapText="1"/>
    </xf>
    <xf numFmtId="0" fontId="7" fillId="0" borderId="18" xfId="0" applyFont="1" applyFill="1" applyBorder="1" applyAlignment="1">
      <alignment wrapText="1"/>
    </xf>
    <xf numFmtId="49" fontId="7" fillId="3" borderId="17" xfId="0" applyNumberFormat="1" applyFont="1" applyFill="1" applyBorder="1" applyAlignment="1">
      <alignment horizontal="center" wrapText="1"/>
    </xf>
    <xf numFmtId="49" fontId="7" fillId="0" borderId="27" xfId="0" applyNumberFormat="1" applyFont="1" applyFill="1" applyBorder="1" applyAlignment="1">
      <alignment horizontal="center" wrapText="1"/>
    </xf>
    <xf numFmtId="0" fontId="7" fillId="0" borderId="26" xfId="0" applyNumberFormat="1" applyFont="1" applyFill="1" applyBorder="1" applyAlignment="1">
      <alignment horizontal="center"/>
    </xf>
    <xf numFmtId="0" fontId="7" fillId="0" borderId="11" xfId="0" applyNumberFormat="1" applyFont="1" applyFill="1" applyBorder="1" applyAlignment="1">
      <alignment wrapText="1"/>
    </xf>
    <xf numFmtId="0" fontId="7" fillId="5" borderId="6" xfId="0" applyNumberFormat="1" applyFont="1" applyFill="1" applyBorder="1" applyAlignment="1">
      <alignment horizontal="center" wrapText="1"/>
    </xf>
    <xf numFmtId="49" fontId="7" fillId="0" borderId="21" xfId="0" applyNumberFormat="1" applyFont="1" applyFill="1" applyBorder="1" applyAlignment="1">
      <alignment horizontal="center" wrapText="1"/>
    </xf>
    <xf numFmtId="2" fontId="9" fillId="0" borderId="12" xfId="0" applyNumberFormat="1" applyFont="1" applyFill="1" applyBorder="1" applyAlignment="1">
      <alignment horizontal="center" wrapText="1"/>
    </xf>
    <xf numFmtId="2" fontId="9" fillId="0" borderId="0" xfId="0" applyNumberFormat="1" applyFont="1" applyFill="1" applyBorder="1" applyAlignment="1">
      <alignment horizontal="center" wrapText="1"/>
    </xf>
    <xf numFmtId="1" fontId="7" fillId="0" borderId="0" xfId="0" applyNumberFormat="1" applyFont="1" applyFill="1" applyAlignment="1">
      <alignment wrapText="1"/>
    </xf>
    <xf numFmtId="0" fontId="7" fillId="0" borderId="0" xfId="0" applyNumberFormat="1" applyFont="1" applyFill="1" applyAlignment="1">
      <alignment horizontal="right" wrapText="1"/>
    </xf>
    <xf numFmtId="0" fontId="9" fillId="0" borderId="0" xfId="0" applyNumberFormat="1" applyFont="1" applyFill="1" applyBorder="1" applyAlignment="1">
      <alignment wrapText="1"/>
    </xf>
    <xf numFmtId="0" fontId="7" fillId="0" borderId="33" xfId="0" applyFont="1" applyFill="1" applyBorder="1" applyAlignment="1">
      <alignment wrapText="1"/>
    </xf>
    <xf numFmtId="0" fontId="7" fillId="0" borderId="36" xfId="0" applyFont="1" applyFill="1" applyBorder="1" applyAlignment="1">
      <alignment horizontal="center" wrapText="1"/>
    </xf>
    <xf numFmtId="0" fontId="7" fillId="0" borderId="37" xfId="0" applyFont="1" applyFill="1" applyBorder="1" applyAlignment="1">
      <alignment horizontal="center" wrapText="1"/>
    </xf>
    <xf numFmtId="2" fontId="2" fillId="0" borderId="37" xfId="0" applyNumberFormat="1" applyFont="1" applyFill="1" applyBorder="1" applyAlignment="1">
      <alignment horizontal="center" vertical="center" wrapText="1"/>
    </xf>
    <xf numFmtId="2" fontId="2" fillId="0" borderId="18" xfId="0" applyNumberFormat="1" applyFont="1" applyFill="1" applyBorder="1" applyAlignment="1">
      <alignment horizontal="center" vertical="center" wrapText="1"/>
    </xf>
    <xf numFmtId="2" fontId="2" fillId="0" borderId="38" xfId="0" applyNumberFormat="1" applyFont="1" applyFill="1" applyBorder="1" applyAlignment="1">
      <alignment horizontal="center" vertical="center" wrapText="1"/>
    </xf>
    <xf numFmtId="2" fontId="2" fillId="0" borderId="36" xfId="0" applyNumberFormat="1" applyFont="1" applyFill="1" applyBorder="1" applyAlignment="1">
      <alignment horizontal="center" wrapText="1"/>
    </xf>
    <xf numFmtId="2" fontId="2" fillId="0" borderId="18" xfId="0" applyNumberFormat="1" applyFont="1" applyFill="1" applyBorder="1" applyAlignment="1">
      <alignment horizontal="left" wrapText="1"/>
    </xf>
    <xf numFmtId="0" fontId="2" fillId="0" borderId="37" xfId="0" applyFont="1" applyFill="1" applyBorder="1" applyAlignment="1">
      <alignment horizontal="center" wrapText="1"/>
    </xf>
    <xf numFmtId="0" fontId="7" fillId="0" borderId="15" xfId="0" applyFont="1" applyFill="1" applyBorder="1" applyAlignment="1">
      <alignment wrapText="1"/>
    </xf>
    <xf numFmtId="0" fontId="7" fillId="0" borderId="39" xfId="0" applyFont="1" applyFill="1" applyBorder="1" applyAlignment="1">
      <alignment wrapText="1"/>
    </xf>
    <xf numFmtId="0" fontId="7" fillId="2" borderId="15" xfId="0" applyFont="1" applyFill="1" applyBorder="1" applyAlignment="1">
      <alignment wrapText="1"/>
    </xf>
    <xf numFmtId="0" fontId="8" fillId="0" borderId="15" xfId="0" applyFont="1" applyFill="1" applyBorder="1" applyAlignment="1">
      <alignment wrapText="1"/>
    </xf>
    <xf numFmtId="0" fontId="9" fillId="0" borderId="40" xfId="0" applyFont="1" applyFill="1" applyBorder="1" applyAlignment="1">
      <alignment wrapText="1"/>
    </xf>
    <xf numFmtId="0" fontId="9" fillId="0" borderId="32" xfId="0" applyFont="1" applyFill="1" applyBorder="1" applyAlignment="1">
      <alignment wrapText="1"/>
    </xf>
    <xf numFmtId="0" fontId="7" fillId="0" borderId="15" xfId="0" applyFont="1" applyFill="1" applyBorder="1" applyAlignment="1">
      <alignment vertical="center" wrapText="1"/>
    </xf>
    <xf numFmtId="0" fontId="9" fillId="0" borderId="15" xfId="0" applyFont="1" applyFill="1" applyBorder="1" applyAlignment="1">
      <alignment wrapText="1"/>
    </xf>
    <xf numFmtId="0" fontId="5" fillId="0" borderId="22" xfId="0" applyFont="1" applyFill="1" applyBorder="1" applyAlignment="1">
      <alignment horizontal="right" wrapText="1"/>
    </xf>
    <xf numFmtId="0" fontId="5" fillId="0" borderId="15" xfId="0" applyFont="1" applyFill="1" applyBorder="1" applyAlignment="1">
      <alignment wrapText="1"/>
    </xf>
    <xf numFmtId="0" fontId="0" fillId="0" borderId="20" xfId="0" applyBorder="1"/>
    <xf numFmtId="0" fontId="7" fillId="0" borderId="32" xfId="0" applyFont="1" applyFill="1" applyBorder="1" applyAlignment="1">
      <alignment wrapText="1"/>
    </xf>
    <xf numFmtId="0" fontId="7" fillId="0" borderId="21" xfId="0" applyFont="1" applyFill="1" applyBorder="1" applyAlignment="1">
      <alignment wrapText="1"/>
    </xf>
    <xf numFmtId="0" fontId="9" fillId="0" borderId="27" xfId="0" applyFont="1" applyFill="1" applyBorder="1" applyAlignment="1">
      <alignment wrapText="1"/>
    </xf>
    <xf numFmtId="0" fontId="7" fillId="2" borderId="15" xfId="0" applyFont="1" applyFill="1" applyBorder="1" applyAlignment="1">
      <alignment horizontal="left" wrapText="1"/>
    </xf>
    <xf numFmtId="0" fontId="9" fillId="0" borderId="28" xfId="0" applyFont="1" applyFill="1" applyBorder="1" applyAlignment="1">
      <alignment wrapText="1"/>
    </xf>
    <xf numFmtId="0" fontId="5" fillId="0" borderId="40" xfId="0" applyFont="1" applyFill="1" applyBorder="1" applyAlignment="1">
      <alignment wrapText="1"/>
    </xf>
    <xf numFmtId="0" fontId="9" fillId="0" borderId="39" xfId="0" applyFont="1" applyFill="1" applyBorder="1" applyAlignment="1">
      <alignment wrapText="1"/>
    </xf>
    <xf numFmtId="0" fontId="7" fillId="0" borderId="0" xfId="0" applyNumberFormat="1" applyFont="1" applyFill="1" applyBorder="1" applyAlignment="1">
      <alignment wrapText="1"/>
    </xf>
    <xf numFmtId="0" fontId="7" fillId="2" borderId="15" xfId="0" applyFont="1" applyFill="1" applyBorder="1" applyAlignment="1">
      <alignment vertical="center" wrapText="1"/>
    </xf>
    <xf numFmtId="0" fontId="5" fillId="0" borderId="28" xfId="0" applyFont="1" applyFill="1" applyBorder="1" applyAlignment="1">
      <alignment horizontal="left" wrapText="1"/>
    </xf>
    <xf numFmtId="0" fontId="8" fillId="0" borderId="21" xfId="0" applyFont="1" applyFill="1" applyBorder="1" applyAlignment="1">
      <alignment wrapText="1"/>
    </xf>
    <xf numFmtId="0" fontId="7" fillId="0" borderId="15" xfId="0" applyFont="1" applyFill="1" applyBorder="1" applyAlignment="1">
      <alignment horizontal="left" wrapText="1"/>
    </xf>
    <xf numFmtId="0" fontId="7" fillId="0" borderId="0" xfId="0" applyFont="1" applyFill="1" applyBorder="1" applyAlignment="1">
      <alignment horizontal="right" wrapText="1"/>
    </xf>
    <xf numFmtId="0" fontId="7" fillId="3" borderId="15" xfId="0" applyFont="1" applyFill="1" applyBorder="1" applyAlignment="1">
      <alignment wrapText="1"/>
    </xf>
    <xf numFmtId="0" fontId="7" fillId="0" borderId="22" xfId="0" applyFont="1" applyFill="1" applyBorder="1" applyAlignment="1">
      <alignment horizontal="center" wrapText="1"/>
    </xf>
    <xf numFmtId="0" fontId="5" fillId="0" borderId="28" xfId="0" applyFont="1" applyFill="1" applyBorder="1" applyAlignment="1">
      <alignment horizontal="center" wrapText="1"/>
    </xf>
    <xf numFmtId="0" fontId="9" fillId="0" borderId="41" xfId="0" applyFont="1" applyFill="1" applyBorder="1" applyAlignment="1">
      <alignment wrapText="1"/>
    </xf>
    <xf numFmtId="2" fontId="9" fillId="0" borderId="42" xfId="0" applyNumberFormat="1" applyFont="1" applyFill="1" applyBorder="1" applyAlignment="1">
      <alignment horizontal="center" wrapText="1"/>
    </xf>
    <xf numFmtId="2" fontId="3" fillId="0" borderId="42" xfId="0" applyNumberFormat="1" applyFont="1" applyFill="1" applyBorder="1" applyAlignment="1">
      <alignment horizontal="center" wrapText="1"/>
    </xf>
    <xf numFmtId="0" fontId="2" fillId="0" borderId="43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69"/>
  <sheetViews>
    <sheetView workbookViewId="0">
      <selection activeCell="A1044" sqref="A1044:N1068"/>
    </sheetView>
  </sheetViews>
  <sheetFormatPr defaultRowHeight="15" x14ac:dyDescent="0.25"/>
  <cols>
    <col min="1" max="1" width="40.42578125" style="214" customWidth="1"/>
    <col min="2" max="2" width="9" style="317" customWidth="1"/>
    <col min="3" max="3" width="8.85546875" style="225" customWidth="1"/>
    <col min="4" max="4" width="8.5703125" style="225" customWidth="1"/>
    <col min="5" max="5" width="9" style="5" customWidth="1"/>
    <col min="6" max="6" width="8.5703125" style="5" customWidth="1"/>
    <col min="7" max="7" width="8" style="5" customWidth="1"/>
    <col min="8" max="8" width="7.42578125" style="5" customWidth="1"/>
    <col min="9" max="9" width="8" style="5" customWidth="1"/>
    <col min="10" max="10" width="13.42578125" style="4" customWidth="1"/>
    <col min="11" max="11" width="8" style="180" customWidth="1"/>
  </cols>
  <sheetData>
    <row r="1" spans="1:11" x14ac:dyDescent="0.25">
      <c r="A1" s="215"/>
      <c r="B1" s="217"/>
      <c r="C1" s="218"/>
      <c r="D1" s="219"/>
      <c r="E1" s="2"/>
      <c r="F1" s="2"/>
      <c r="G1" s="2" t="s">
        <v>0</v>
      </c>
      <c r="H1" s="1"/>
      <c r="I1" s="3"/>
    </row>
    <row r="2" spans="1:11" x14ac:dyDescent="0.25">
      <c r="A2" s="215"/>
      <c r="B2" s="217"/>
      <c r="C2" s="218"/>
      <c r="D2" s="219"/>
      <c r="E2" s="2"/>
      <c r="F2" s="2"/>
      <c r="G2" s="2" t="s">
        <v>1</v>
      </c>
      <c r="H2" s="1"/>
      <c r="I2" s="3"/>
    </row>
    <row r="3" spans="1:11" x14ac:dyDescent="0.25">
      <c r="A3" s="215"/>
      <c r="B3" s="217"/>
      <c r="C3" s="218"/>
      <c r="D3" s="219"/>
      <c r="E3" s="2"/>
      <c r="F3" s="2"/>
      <c r="G3" s="2" t="s">
        <v>2</v>
      </c>
      <c r="H3" s="2"/>
      <c r="I3" s="3"/>
    </row>
    <row r="4" spans="1:11" x14ac:dyDescent="0.25">
      <c r="A4" s="399" t="s">
        <v>3</v>
      </c>
      <c r="B4" s="400"/>
      <c r="C4" s="400"/>
      <c r="D4" s="400"/>
      <c r="E4" s="400"/>
      <c r="F4" s="400"/>
      <c r="G4" s="400"/>
      <c r="H4" s="400"/>
      <c r="I4" s="400"/>
      <c r="J4" s="400"/>
      <c r="K4" s="400"/>
    </row>
    <row r="5" spans="1:11" x14ac:dyDescent="0.25">
      <c r="A5" s="401" t="s">
        <v>4</v>
      </c>
      <c r="B5" s="400"/>
      <c r="C5" s="400"/>
      <c r="D5" s="400"/>
      <c r="E5" s="400"/>
      <c r="F5" s="400"/>
      <c r="G5" s="400"/>
      <c r="H5" s="400"/>
      <c r="I5" s="400"/>
      <c r="J5" s="400"/>
      <c r="K5" s="400"/>
    </row>
    <row r="6" spans="1:11" x14ac:dyDescent="0.25">
      <c r="A6" s="402" t="s">
        <v>410</v>
      </c>
      <c r="B6" s="400"/>
      <c r="C6" s="400"/>
      <c r="D6" s="400"/>
      <c r="E6" s="400"/>
      <c r="F6" s="400"/>
      <c r="G6" s="400"/>
      <c r="H6" s="400"/>
      <c r="I6" s="400"/>
      <c r="J6" s="400"/>
      <c r="K6" s="400"/>
    </row>
    <row r="7" spans="1:11" x14ac:dyDescent="0.25">
      <c r="B7" s="220"/>
      <c r="C7" s="221"/>
      <c r="D7" s="222" t="s">
        <v>5</v>
      </c>
      <c r="E7" s="2"/>
      <c r="F7" s="2"/>
      <c r="G7" s="3"/>
      <c r="H7" s="3"/>
      <c r="I7" s="3"/>
    </row>
    <row r="8" spans="1:11" ht="15.75" thickBot="1" x14ac:dyDescent="0.3">
      <c r="A8" s="215" t="s">
        <v>6</v>
      </c>
      <c r="B8" s="223"/>
      <c r="C8" s="224"/>
    </row>
    <row r="9" spans="1:11" ht="24" thickBot="1" x14ac:dyDescent="0.3">
      <c r="A9" s="358" t="s">
        <v>7</v>
      </c>
      <c r="B9" s="328" t="s">
        <v>8</v>
      </c>
      <c r="C9" s="226" t="s">
        <v>9</v>
      </c>
      <c r="D9" s="227" t="s">
        <v>9</v>
      </c>
      <c r="E9" s="130" t="s">
        <v>10</v>
      </c>
      <c r="F9" s="131"/>
      <c r="G9" s="132"/>
      <c r="H9" s="130" t="s">
        <v>11</v>
      </c>
      <c r="I9" s="9" t="s">
        <v>12</v>
      </c>
      <c r="J9" s="6" t="s">
        <v>13</v>
      </c>
      <c r="K9" s="403" t="s">
        <v>540</v>
      </c>
    </row>
    <row r="10" spans="1:11" ht="17.25" customHeight="1" thickBot="1" x14ac:dyDescent="0.3">
      <c r="A10" s="359" t="s">
        <v>14</v>
      </c>
      <c r="B10" s="329" t="s">
        <v>15</v>
      </c>
      <c r="C10" s="228" t="s">
        <v>16</v>
      </c>
      <c r="D10" s="229" t="s">
        <v>16</v>
      </c>
      <c r="E10" s="12"/>
      <c r="F10" s="13"/>
      <c r="G10" s="14"/>
      <c r="H10" s="10" t="s">
        <v>17</v>
      </c>
      <c r="I10" s="15"/>
      <c r="J10" s="24"/>
      <c r="K10" s="403"/>
    </row>
    <row r="11" spans="1:11" ht="16.5" customHeight="1" thickBot="1" x14ac:dyDescent="0.3">
      <c r="A11" s="360"/>
      <c r="B11" s="330"/>
      <c r="C11" s="230" t="s">
        <v>18</v>
      </c>
      <c r="D11" s="230" t="s">
        <v>19</v>
      </c>
      <c r="E11" s="18" t="s">
        <v>20</v>
      </c>
      <c r="F11" s="18" t="s">
        <v>21</v>
      </c>
      <c r="G11" s="19" t="s">
        <v>22</v>
      </c>
      <c r="H11" s="19" t="s">
        <v>23</v>
      </c>
      <c r="I11" s="18" t="s">
        <v>24</v>
      </c>
      <c r="J11" s="166"/>
      <c r="K11" s="404"/>
    </row>
    <row r="12" spans="1:11" ht="15.75" thickBot="1" x14ac:dyDescent="0.3">
      <c r="A12" s="361" t="s">
        <v>25</v>
      </c>
      <c r="B12" s="331"/>
      <c r="C12" s="231"/>
      <c r="D12" s="232"/>
      <c r="E12" s="15"/>
      <c r="F12" s="15"/>
      <c r="G12" s="22"/>
      <c r="H12" s="23"/>
      <c r="I12" s="15"/>
      <c r="J12" s="24"/>
      <c r="K12" s="421"/>
    </row>
    <row r="13" spans="1:11" ht="17.25" customHeight="1" thickBot="1" x14ac:dyDescent="0.3">
      <c r="A13" s="362" t="s">
        <v>392</v>
      </c>
      <c r="B13" s="253" t="s">
        <v>26</v>
      </c>
      <c r="C13" s="231"/>
      <c r="D13" s="234"/>
      <c r="E13" s="20">
        <v>5.2</v>
      </c>
      <c r="F13" s="27">
        <v>7.1</v>
      </c>
      <c r="G13" s="27">
        <v>23.2</v>
      </c>
      <c r="H13" s="20">
        <v>177.5</v>
      </c>
      <c r="I13" s="27">
        <v>0.21375</v>
      </c>
      <c r="J13" s="24" t="s">
        <v>27</v>
      </c>
      <c r="K13" s="421"/>
    </row>
    <row r="14" spans="1:11" ht="15.75" thickBot="1" x14ac:dyDescent="0.3">
      <c r="A14" s="363" t="s">
        <v>28</v>
      </c>
      <c r="B14" s="253"/>
      <c r="C14" s="231">
        <v>15</v>
      </c>
      <c r="D14" s="234">
        <v>15</v>
      </c>
      <c r="E14" s="27"/>
      <c r="F14" s="27"/>
      <c r="G14" s="27"/>
      <c r="H14" s="20"/>
      <c r="I14" s="27"/>
      <c r="J14" s="24"/>
      <c r="K14" s="421"/>
    </row>
    <row r="15" spans="1:11" ht="15.75" thickBot="1" x14ac:dyDescent="0.3">
      <c r="A15" s="363" t="s">
        <v>29</v>
      </c>
      <c r="B15" s="253"/>
      <c r="C15" s="231">
        <v>11</v>
      </c>
      <c r="D15" s="234">
        <v>11</v>
      </c>
      <c r="E15" s="27"/>
      <c r="F15" s="28"/>
      <c r="G15" s="27"/>
      <c r="H15" s="28"/>
      <c r="I15" s="27"/>
      <c r="J15" s="24"/>
      <c r="K15" s="421"/>
    </row>
    <row r="16" spans="1:11" ht="15.75" thickBot="1" x14ac:dyDescent="0.3">
      <c r="A16" s="363" t="s">
        <v>30</v>
      </c>
      <c r="B16" s="253"/>
      <c r="C16" s="231">
        <v>100</v>
      </c>
      <c r="D16" s="234">
        <v>100</v>
      </c>
      <c r="E16" s="27"/>
      <c r="F16" s="28"/>
      <c r="G16" s="27"/>
      <c r="H16" s="28"/>
      <c r="I16" s="27"/>
      <c r="J16" s="24"/>
      <c r="K16" s="421"/>
    </row>
    <row r="17" spans="1:11" ht="15.75" thickBot="1" x14ac:dyDescent="0.3">
      <c r="A17" s="363" t="s">
        <v>31</v>
      </c>
      <c r="B17" s="253"/>
      <c r="C17" s="231">
        <v>76</v>
      </c>
      <c r="D17" s="234">
        <v>76</v>
      </c>
      <c r="E17" s="27"/>
      <c r="F17" s="28"/>
      <c r="G17" s="27"/>
      <c r="H17" s="28"/>
      <c r="I17" s="27"/>
      <c r="J17" s="24"/>
      <c r="K17" s="421"/>
    </row>
    <row r="18" spans="1:11" ht="15.75" thickBot="1" x14ac:dyDescent="0.3">
      <c r="A18" s="363" t="s">
        <v>32</v>
      </c>
      <c r="B18" s="253"/>
      <c r="C18" s="231">
        <v>5</v>
      </c>
      <c r="D18" s="234">
        <v>5</v>
      </c>
      <c r="E18" s="27"/>
      <c r="F18" s="28"/>
      <c r="G18" s="27"/>
      <c r="H18" s="28"/>
      <c r="I18" s="27"/>
      <c r="J18" s="24"/>
      <c r="K18" s="421"/>
    </row>
    <row r="19" spans="1:11" ht="15.75" thickBot="1" x14ac:dyDescent="0.3">
      <c r="A19" s="364" t="s">
        <v>484</v>
      </c>
      <c r="B19" s="253"/>
      <c r="C19" s="231">
        <v>1</v>
      </c>
      <c r="D19" s="234">
        <v>1</v>
      </c>
      <c r="E19" s="27"/>
      <c r="F19" s="28"/>
      <c r="G19" s="27"/>
      <c r="H19" s="28"/>
      <c r="I19" s="27"/>
      <c r="J19" s="24"/>
      <c r="K19" s="421"/>
    </row>
    <row r="20" spans="1:11" ht="15.75" thickBot="1" x14ac:dyDescent="0.3">
      <c r="A20" s="363" t="s">
        <v>33</v>
      </c>
      <c r="B20" s="253"/>
      <c r="C20" s="231">
        <v>5</v>
      </c>
      <c r="D20" s="234">
        <v>5</v>
      </c>
      <c r="E20" s="27"/>
      <c r="F20" s="28"/>
      <c r="G20" s="27"/>
      <c r="H20" s="28"/>
      <c r="I20" s="27"/>
      <c r="J20" s="24"/>
      <c r="K20" s="421"/>
    </row>
    <row r="21" spans="1:11" ht="15.75" thickBot="1" x14ac:dyDescent="0.3">
      <c r="A21" s="362" t="s">
        <v>34</v>
      </c>
      <c r="B21" s="253">
        <v>180</v>
      </c>
      <c r="C21" s="235"/>
      <c r="D21" s="235"/>
      <c r="E21" s="20">
        <v>2.85</v>
      </c>
      <c r="F21" s="27">
        <v>2.41</v>
      </c>
      <c r="G21" s="27">
        <v>14.36</v>
      </c>
      <c r="H21" s="20">
        <v>91</v>
      </c>
      <c r="I21" s="27">
        <v>0.19</v>
      </c>
      <c r="J21" s="24" t="s">
        <v>35</v>
      </c>
      <c r="K21" s="421"/>
    </row>
    <row r="22" spans="1:11" ht="15.75" thickBot="1" x14ac:dyDescent="0.3">
      <c r="A22" s="363" t="s">
        <v>36</v>
      </c>
      <c r="B22" s="253"/>
      <c r="C22" s="234">
        <v>2.5</v>
      </c>
      <c r="D22" s="234">
        <v>2.5</v>
      </c>
      <c r="E22" s="20"/>
      <c r="F22" s="20"/>
      <c r="G22" s="20"/>
      <c r="H22" s="20"/>
      <c r="I22" s="27"/>
      <c r="J22" s="24"/>
      <c r="K22" s="421"/>
    </row>
    <row r="23" spans="1:11" ht="15.75" thickBot="1" x14ac:dyDescent="0.3">
      <c r="A23" s="363" t="s">
        <v>32</v>
      </c>
      <c r="B23" s="253"/>
      <c r="C23" s="234">
        <v>10</v>
      </c>
      <c r="D23" s="234">
        <v>10</v>
      </c>
      <c r="E23" s="20"/>
      <c r="F23" s="27"/>
      <c r="G23" s="27"/>
      <c r="H23" s="20"/>
      <c r="I23" s="27"/>
      <c r="J23" s="24"/>
      <c r="K23" s="421"/>
    </row>
    <row r="24" spans="1:11" ht="15.75" thickBot="1" x14ac:dyDescent="0.3">
      <c r="A24" s="363" t="s">
        <v>30</v>
      </c>
      <c r="B24" s="253"/>
      <c r="C24" s="234">
        <v>90</v>
      </c>
      <c r="D24" s="234">
        <v>90</v>
      </c>
      <c r="E24" s="20"/>
      <c r="F24" s="27"/>
      <c r="G24" s="27"/>
      <c r="H24" s="20"/>
      <c r="I24" s="27"/>
      <c r="J24" s="24"/>
      <c r="K24" s="421"/>
    </row>
    <row r="25" spans="1:11" ht="15.75" thickBot="1" x14ac:dyDescent="0.3">
      <c r="A25" s="363" t="s">
        <v>31</v>
      </c>
      <c r="B25" s="253"/>
      <c r="C25" s="234">
        <v>108</v>
      </c>
      <c r="D25" s="234">
        <v>108</v>
      </c>
      <c r="E25" s="20"/>
      <c r="F25" s="27"/>
      <c r="G25" s="27"/>
      <c r="H25" s="20"/>
      <c r="I25" s="27"/>
      <c r="J25" s="24"/>
      <c r="K25" s="421"/>
    </row>
    <row r="26" spans="1:11" ht="15.75" thickBot="1" x14ac:dyDescent="0.3">
      <c r="A26" s="362" t="s">
        <v>449</v>
      </c>
      <c r="B26" s="253" t="s">
        <v>38</v>
      </c>
      <c r="C26" s="236"/>
      <c r="D26" s="235"/>
      <c r="E26" s="20">
        <v>2.2999999999999998</v>
      </c>
      <c r="F26" s="27">
        <v>4.5</v>
      </c>
      <c r="G26" s="28">
        <v>15.4</v>
      </c>
      <c r="H26" s="20">
        <v>111</v>
      </c>
      <c r="I26" s="27"/>
      <c r="J26" s="24" t="s">
        <v>39</v>
      </c>
      <c r="K26" s="421"/>
    </row>
    <row r="27" spans="1:11" ht="15.75" thickBot="1" x14ac:dyDescent="0.3">
      <c r="A27" s="363" t="s">
        <v>40</v>
      </c>
      <c r="B27" s="253"/>
      <c r="C27" s="231">
        <v>30</v>
      </c>
      <c r="D27" s="234">
        <v>30</v>
      </c>
      <c r="E27" s="20"/>
      <c r="F27" s="27"/>
      <c r="G27" s="27"/>
      <c r="H27" s="20"/>
      <c r="I27" s="27"/>
      <c r="J27" s="24"/>
      <c r="K27" s="421"/>
    </row>
    <row r="28" spans="1:11" ht="15.75" thickBot="1" x14ac:dyDescent="0.3">
      <c r="A28" s="363" t="s">
        <v>33</v>
      </c>
      <c r="B28" s="253"/>
      <c r="C28" s="231">
        <v>5</v>
      </c>
      <c r="D28" s="234">
        <v>5</v>
      </c>
      <c r="E28" s="20" t="s">
        <v>5</v>
      </c>
      <c r="F28" s="27"/>
      <c r="G28" s="27"/>
      <c r="H28" s="20"/>
      <c r="I28" s="27"/>
      <c r="J28" s="24"/>
      <c r="K28" s="421"/>
    </row>
    <row r="29" spans="1:11" ht="15.75" thickBot="1" x14ac:dyDescent="0.3">
      <c r="A29" s="365" t="s">
        <v>41</v>
      </c>
      <c r="B29" s="332">
        <v>420</v>
      </c>
      <c r="C29" s="238"/>
      <c r="D29" s="230"/>
      <c r="E29" s="32">
        <f>E13+E21+E26</f>
        <v>10.350000000000001</v>
      </c>
      <c r="F29" s="32">
        <f t="shared" ref="F29:I29" si="0">F13+F21+F26</f>
        <v>14.01</v>
      </c>
      <c r="G29" s="32">
        <f t="shared" si="0"/>
        <v>52.96</v>
      </c>
      <c r="H29" s="32">
        <f t="shared" si="0"/>
        <v>379.5</v>
      </c>
      <c r="I29" s="32">
        <f t="shared" si="0"/>
        <v>0.40375</v>
      </c>
      <c r="J29" s="166"/>
      <c r="K29" s="93">
        <f>(H29*K118/H118)*100</f>
        <v>22.934255135278867</v>
      </c>
    </row>
    <row r="30" spans="1:11" ht="15.75" thickBot="1" x14ac:dyDescent="0.3">
      <c r="A30" s="361" t="s">
        <v>42</v>
      </c>
      <c r="B30" s="253"/>
      <c r="C30" s="231"/>
      <c r="D30" s="234"/>
      <c r="E30" s="27"/>
      <c r="F30" s="27"/>
      <c r="G30" s="27"/>
      <c r="H30" s="20"/>
      <c r="I30" s="27"/>
      <c r="J30" s="24"/>
      <c r="K30" s="421"/>
    </row>
    <row r="31" spans="1:11" ht="24" thickBot="1" x14ac:dyDescent="0.3">
      <c r="A31" s="362" t="s">
        <v>519</v>
      </c>
      <c r="B31" s="333">
        <v>100</v>
      </c>
      <c r="C31" s="240">
        <v>100</v>
      </c>
      <c r="D31" s="239">
        <v>100</v>
      </c>
      <c r="E31" s="20">
        <v>0.5</v>
      </c>
      <c r="F31" s="27">
        <v>0</v>
      </c>
      <c r="G31" s="28">
        <v>10.1</v>
      </c>
      <c r="H31" s="27">
        <v>42.67</v>
      </c>
      <c r="I31" s="20">
        <v>2</v>
      </c>
      <c r="J31" s="24" t="s">
        <v>403</v>
      </c>
      <c r="K31" s="421"/>
    </row>
    <row r="32" spans="1:11" ht="15.75" thickBot="1" x14ac:dyDescent="0.3">
      <c r="A32" s="362" t="s">
        <v>236</v>
      </c>
      <c r="B32" s="333"/>
      <c r="C32" s="240"/>
      <c r="D32" s="239"/>
      <c r="E32" s="20"/>
      <c r="F32" s="27"/>
      <c r="G32" s="28"/>
      <c r="H32" s="27"/>
      <c r="I32" s="20"/>
      <c r="J32" s="24"/>
      <c r="K32" s="421"/>
    </row>
    <row r="33" spans="1:11" ht="15.75" thickBot="1" x14ac:dyDescent="0.3">
      <c r="A33" s="362" t="s">
        <v>65</v>
      </c>
      <c r="B33" s="244">
        <v>80</v>
      </c>
      <c r="C33" s="242">
        <v>91.2</v>
      </c>
      <c r="D33" s="241">
        <v>80</v>
      </c>
      <c r="E33" s="140">
        <v>0.32</v>
      </c>
      <c r="F33" s="141">
        <v>0.32</v>
      </c>
      <c r="G33" s="142">
        <v>7.84</v>
      </c>
      <c r="H33" s="141">
        <v>35.200000000000003</v>
      </c>
      <c r="I33" s="141">
        <v>8</v>
      </c>
      <c r="J33" s="24" t="s">
        <v>252</v>
      </c>
      <c r="K33" s="421"/>
    </row>
    <row r="34" spans="1:11" ht="27" thickBot="1" x14ac:dyDescent="0.3">
      <c r="A34" s="363" t="s">
        <v>532</v>
      </c>
      <c r="B34" s="298"/>
      <c r="C34" s="244"/>
      <c r="D34" s="245"/>
      <c r="E34" s="140"/>
      <c r="F34" s="141"/>
      <c r="G34" s="142"/>
      <c r="H34" s="141"/>
      <c r="I34" s="143"/>
      <c r="J34" s="24" t="s">
        <v>253</v>
      </c>
      <c r="K34" s="421"/>
    </row>
    <row r="35" spans="1:11" ht="15.75" thickBot="1" x14ac:dyDescent="0.3">
      <c r="A35" s="365" t="s">
        <v>41</v>
      </c>
      <c r="B35" s="332">
        <v>180</v>
      </c>
      <c r="C35" s="238"/>
      <c r="D35" s="246"/>
      <c r="E35" s="32">
        <f>E31+E33</f>
        <v>0.82000000000000006</v>
      </c>
      <c r="F35" s="32">
        <f t="shared" ref="F35:I35" si="1">F31+F33</f>
        <v>0.32</v>
      </c>
      <c r="G35" s="32">
        <f t="shared" si="1"/>
        <v>17.939999999999998</v>
      </c>
      <c r="H35" s="32">
        <f t="shared" si="1"/>
        <v>77.87</v>
      </c>
      <c r="I35" s="32">
        <f t="shared" si="1"/>
        <v>10</v>
      </c>
      <c r="J35" s="166"/>
      <c r="K35" s="93">
        <f>(H35*K118/H118)*100</f>
        <v>4.705903682171714</v>
      </c>
    </row>
    <row r="36" spans="1:11" x14ac:dyDescent="0.25">
      <c r="A36" s="363" t="s">
        <v>44</v>
      </c>
      <c r="B36" s="334"/>
      <c r="C36" s="247"/>
      <c r="D36" s="235"/>
      <c r="E36" s="63"/>
      <c r="F36" s="72"/>
      <c r="G36" s="63"/>
      <c r="H36" s="146"/>
      <c r="I36" s="72"/>
      <c r="J36" s="24"/>
      <c r="K36" s="405"/>
    </row>
    <row r="37" spans="1:11" ht="23.25" x14ac:dyDescent="0.25">
      <c r="A37" s="362" t="s">
        <v>312</v>
      </c>
      <c r="B37" s="253">
        <v>40</v>
      </c>
      <c r="C37" s="247"/>
      <c r="D37" s="234"/>
      <c r="E37" s="28">
        <v>1.19</v>
      </c>
      <c r="F37" s="27">
        <v>2.08</v>
      </c>
      <c r="G37" s="28">
        <v>2.5</v>
      </c>
      <c r="H37" s="20">
        <v>33.44</v>
      </c>
      <c r="I37" s="27">
        <v>4.4000000000000004</v>
      </c>
      <c r="J37" s="24" t="s">
        <v>355</v>
      </c>
      <c r="K37" s="406"/>
    </row>
    <row r="38" spans="1:11" x14ac:dyDescent="0.25">
      <c r="A38" s="363" t="s">
        <v>311</v>
      </c>
      <c r="B38" s="253"/>
      <c r="C38" s="247">
        <v>63.46</v>
      </c>
      <c r="D38" s="234">
        <v>38</v>
      </c>
      <c r="E38" s="28"/>
      <c r="F38" s="27"/>
      <c r="G38" s="28"/>
      <c r="H38" s="20"/>
      <c r="I38" s="27"/>
      <c r="J38" s="24"/>
      <c r="K38" s="406"/>
    </row>
    <row r="39" spans="1:11" x14ac:dyDescent="0.25">
      <c r="A39" s="363" t="s">
        <v>225</v>
      </c>
      <c r="B39" s="253"/>
      <c r="C39" s="247">
        <v>2</v>
      </c>
      <c r="D39" s="234">
        <v>2</v>
      </c>
      <c r="E39" s="28"/>
      <c r="F39" s="20"/>
      <c r="G39" s="28"/>
      <c r="H39" s="20"/>
      <c r="I39" s="27"/>
      <c r="J39" s="24"/>
      <c r="K39" s="406"/>
    </row>
    <row r="40" spans="1:11" ht="26.25" x14ac:dyDescent="0.25">
      <c r="A40" s="362" t="s">
        <v>477</v>
      </c>
      <c r="B40" s="253" t="s">
        <v>336</v>
      </c>
      <c r="C40" s="247"/>
      <c r="D40" s="234"/>
      <c r="E40" s="28">
        <v>5.01</v>
      </c>
      <c r="F40" s="27">
        <v>22.51</v>
      </c>
      <c r="G40" s="28">
        <v>13.83</v>
      </c>
      <c r="H40" s="20">
        <v>109.39</v>
      </c>
      <c r="I40" s="27">
        <v>5.28</v>
      </c>
      <c r="J40" s="165" t="s">
        <v>46</v>
      </c>
      <c r="K40" s="406"/>
    </row>
    <row r="41" spans="1:11" x14ac:dyDescent="0.25">
      <c r="A41" s="363" t="s">
        <v>309</v>
      </c>
      <c r="B41" s="335"/>
      <c r="C41" s="233">
        <v>17.850000000000001</v>
      </c>
      <c r="D41" s="249">
        <v>17.100000000000001</v>
      </c>
      <c r="E41" s="27"/>
      <c r="F41" s="27"/>
      <c r="G41" s="28"/>
      <c r="H41" s="27"/>
      <c r="I41" s="20"/>
      <c r="J41" s="24"/>
      <c r="K41" s="406"/>
    </row>
    <row r="42" spans="1:11" x14ac:dyDescent="0.25">
      <c r="A42" s="363" t="s">
        <v>527</v>
      </c>
      <c r="B42" s="335"/>
      <c r="C42" s="233"/>
      <c r="D42" s="249">
        <v>17.100000000000001</v>
      </c>
      <c r="E42" s="27"/>
      <c r="F42" s="27"/>
      <c r="G42" s="28"/>
      <c r="H42" s="27"/>
      <c r="I42" s="20"/>
      <c r="J42" s="24"/>
      <c r="K42" s="406"/>
    </row>
    <row r="43" spans="1:11" x14ac:dyDescent="0.25">
      <c r="A43" s="363" t="s">
        <v>47</v>
      </c>
      <c r="B43" s="335"/>
      <c r="C43" s="233">
        <v>1.79</v>
      </c>
      <c r="D43" s="249">
        <v>1.5</v>
      </c>
      <c r="E43" s="27"/>
      <c r="F43" s="27"/>
      <c r="G43" s="28"/>
      <c r="H43" s="27"/>
      <c r="I43" s="20"/>
      <c r="J43" s="24"/>
      <c r="K43" s="406"/>
    </row>
    <row r="44" spans="1:11" x14ac:dyDescent="0.25">
      <c r="A44" s="363" t="s">
        <v>48</v>
      </c>
      <c r="B44" s="335"/>
      <c r="C44" s="233">
        <v>1.44</v>
      </c>
      <c r="D44" s="249">
        <v>1.2</v>
      </c>
      <c r="E44" s="27"/>
      <c r="F44" s="27"/>
      <c r="G44" s="28"/>
      <c r="H44" s="27"/>
      <c r="I44" s="20"/>
      <c r="J44" s="24"/>
      <c r="K44" s="406"/>
    </row>
    <row r="45" spans="1:11" x14ac:dyDescent="0.25">
      <c r="A45" s="363" t="s">
        <v>49</v>
      </c>
      <c r="B45" s="335"/>
      <c r="C45" s="233">
        <v>1.5</v>
      </c>
      <c r="D45" s="249">
        <v>1.5</v>
      </c>
      <c r="E45" s="27"/>
      <c r="F45" s="27"/>
      <c r="G45" s="28"/>
      <c r="H45" s="27"/>
      <c r="I45" s="20"/>
      <c r="J45" s="24"/>
      <c r="K45" s="406"/>
    </row>
    <row r="46" spans="1:11" x14ac:dyDescent="0.25">
      <c r="A46" s="364" t="s">
        <v>484</v>
      </c>
      <c r="B46" s="335"/>
      <c r="C46" s="233">
        <v>1.2</v>
      </c>
      <c r="D46" s="249">
        <v>1.2</v>
      </c>
      <c r="E46" s="27"/>
      <c r="F46" s="27"/>
      <c r="G46" s="28"/>
      <c r="H46" s="27"/>
      <c r="I46" s="20"/>
      <c r="J46" s="24"/>
      <c r="K46" s="406"/>
    </row>
    <row r="47" spans="1:11" x14ac:dyDescent="0.25">
      <c r="A47" s="363" t="s">
        <v>50</v>
      </c>
      <c r="B47" s="335"/>
      <c r="C47" s="248"/>
      <c r="D47" s="249">
        <v>21.5</v>
      </c>
      <c r="E47" s="27"/>
      <c r="F47" s="27"/>
      <c r="G47" s="28"/>
      <c r="H47" s="27"/>
      <c r="I47" s="20"/>
      <c r="J47" s="24"/>
      <c r="K47" s="406"/>
    </row>
    <row r="48" spans="1:11" x14ac:dyDescent="0.25">
      <c r="A48" s="363" t="s">
        <v>353</v>
      </c>
      <c r="B48" s="335"/>
      <c r="C48" s="250"/>
      <c r="D48" s="251">
        <v>15</v>
      </c>
      <c r="E48" s="28"/>
      <c r="F48" s="27"/>
      <c r="G48" s="28"/>
      <c r="H48" s="20"/>
      <c r="I48" s="20"/>
      <c r="J48" s="24"/>
      <c r="K48" s="406"/>
    </row>
    <row r="49" spans="1:11" x14ac:dyDescent="0.25">
      <c r="A49" s="363" t="s">
        <v>51</v>
      </c>
      <c r="B49" s="253"/>
      <c r="C49" s="247">
        <v>79.8</v>
      </c>
      <c r="D49" s="234">
        <v>60</v>
      </c>
      <c r="E49" s="28"/>
      <c r="F49" s="27"/>
      <c r="G49" s="28"/>
      <c r="H49" s="20"/>
      <c r="I49" s="27"/>
      <c r="J49" s="24"/>
      <c r="K49" s="406"/>
    </row>
    <row r="50" spans="1:11" x14ac:dyDescent="0.25">
      <c r="A50" s="363" t="s">
        <v>52</v>
      </c>
      <c r="B50" s="253"/>
      <c r="C50" s="247">
        <v>10</v>
      </c>
      <c r="D50" s="234">
        <v>8</v>
      </c>
      <c r="E50" s="28"/>
      <c r="F50" s="27"/>
      <c r="G50" s="28"/>
      <c r="H50" s="20"/>
      <c r="I50" s="27"/>
      <c r="J50" s="24"/>
      <c r="K50" s="406"/>
    </row>
    <row r="51" spans="1:11" x14ac:dyDescent="0.25">
      <c r="A51" s="363" t="s">
        <v>47</v>
      </c>
      <c r="B51" s="253"/>
      <c r="C51" s="247">
        <v>9.52</v>
      </c>
      <c r="D51" s="234">
        <v>8</v>
      </c>
      <c r="E51" s="28"/>
      <c r="F51" s="27"/>
      <c r="G51" s="28"/>
      <c r="H51" s="20"/>
      <c r="I51" s="27"/>
      <c r="J51" s="24"/>
      <c r="K51" s="406"/>
    </row>
    <row r="52" spans="1:11" x14ac:dyDescent="0.25">
      <c r="A52" s="363" t="s">
        <v>478</v>
      </c>
      <c r="B52" s="253"/>
      <c r="C52" s="247">
        <v>8</v>
      </c>
      <c r="D52" s="234">
        <v>8</v>
      </c>
      <c r="E52" s="28"/>
      <c r="F52" s="27"/>
      <c r="G52" s="28"/>
      <c r="H52" s="20"/>
      <c r="I52" s="27"/>
      <c r="J52" s="24"/>
      <c r="K52" s="406"/>
    </row>
    <row r="53" spans="1:11" x14ac:dyDescent="0.25">
      <c r="A53" s="363" t="s">
        <v>53</v>
      </c>
      <c r="B53" s="253"/>
      <c r="C53" s="247">
        <v>4</v>
      </c>
      <c r="D53" s="234">
        <v>4</v>
      </c>
      <c r="E53" s="28"/>
      <c r="F53" s="27"/>
      <c r="G53" s="28"/>
      <c r="H53" s="20"/>
      <c r="I53" s="27"/>
      <c r="J53" s="24"/>
      <c r="K53" s="406"/>
    </row>
    <row r="54" spans="1:11" x14ac:dyDescent="0.25">
      <c r="A54" s="364" t="s">
        <v>484</v>
      </c>
      <c r="B54" s="253"/>
      <c r="C54" s="247">
        <v>1.2</v>
      </c>
      <c r="D54" s="234">
        <v>1.2</v>
      </c>
      <c r="E54" s="28"/>
      <c r="F54" s="27"/>
      <c r="G54" s="28"/>
      <c r="H54" s="20"/>
      <c r="I54" s="15"/>
      <c r="J54" s="24"/>
      <c r="K54" s="406"/>
    </row>
    <row r="55" spans="1:11" x14ac:dyDescent="0.25">
      <c r="A55" s="363" t="s">
        <v>31</v>
      </c>
      <c r="B55" s="253"/>
      <c r="C55" s="247">
        <v>152</v>
      </c>
      <c r="D55" s="234">
        <v>152</v>
      </c>
      <c r="E55" s="28"/>
      <c r="F55" s="27"/>
      <c r="G55" s="28"/>
      <c r="H55" s="20"/>
      <c r="I55" s="15"/>
      <c r="J55" s="24"/>
      <c r="K55" s="406"/>
    </row>
    <row r="56" spans="1:11" ht="23.25" x14ac:dyDescent="0.25">
      <c r="A56" s="362" t="s">
        <v>54</v>
      </c>
      <c r="B56" s="253">
        <v>70</v>
      </c>
      <c r="C56" s="233"/>
      <c r="D56" s="249"/>
      <c r="E56" s="20">
        <v>10.43</v>
      </c>
      <c r="F56" s="27">
        <v>7.7</v>
      </c>
      <c r="G56" s="28">
        <v>10.19</v>
      </c>
      <c r="H56" s="20">
        <v>151.38</v>
      </c>
      <c r="I56" s="27"/>
      <c r="J56" s="24" t="s">
        <v>464</v>
      </c>
      <c r="K56" s="406"/>
    </row>
    <row r="57" spans="1:11" x14ac:dyDescent="0.25">
      <c r="A57" s="363" t="s">
        <v>309</v>
      </c>
      <c r="B57" s="253"/>
      <c r="C57" s="233">
        <v>51.16</v>
      </c>
      <c r="D57" s="249">
        <v>49</v>
      </c>
      <c r="E57" s="35"/>
      <c r="F57" s="35"/>
      <c r="G57" s="35"/>
      <c r="H57" s="35"/>
      <c r="I57" s="34"/>
      <c r="J57" s="24"/>
      <c r="K57" s="406"/>
    </row>
    <row r="58" spans="1:11" x14ac:dyDescent="0.25">
      <c r="A58" s="363" t="s">
        <v>528</v>
      </c>
      <c r="B58" s="253"/>
      <c r="C58" s="233"/>
      <c r="D58" s="249">
        <v>49</v>
      </c>
      <c r="E58" s="35"/>
      <c r="F58" s="36"/>
      <c r="G58" s="35"/>
      <c r="H58" s="36"/>
      <c r="I58" s="34"/>
      <c r="J58" s="24"/>
      <c r="K58" s="406"/>
    </row>
    <row r="59" spans="1:11" x14ac:dyDescent="0.25">
      <c r="A59" s="363" t="s">
        <v>47</v>
      </c>
      <c r="B59" s="253"/>
      <c r="C59" s="233">
        <v>14.64</v>
      </c>
      <c r="D59" s="249">
        <v>12.3</v>
      </c>
      <c r="E59" s="35"/>
      <c r="F59" s="36"/>
      <c r="G59" s="35"/>
      <c r="H59" s="33"/>
      <c r="I59" s="34"/>
      <c r="J59" s="24"/>
      <c r="K59" s="406"/>
    </row>
    <row r="60" spans="1:11" x14ac:dyDescent="0.25">
      <c r="A60" s="366" t="s">
        <v>406</v>
      </c>
      <c r="B60" s="253"/>
      <c r="C60" s="233">
        <v>11</v>
      </c>
      <c r="D60" s="249">
        <v>11</v>
      </c>
      <c r="E60" s="35"/>
      <c r="F60" s="36"/>
      <c r="G60" s="35"/>
      <c r="H60" s="36"/>
      <c r="I60" s="37"/>
      <c r="J60" s="24"/>
      <c r="K60" s="406"/>
    </row>
    <row r="61" spans="1:11" x14ac:dyDescent="0.25">
      <c r="A61" s="363" t="s">
        <v>31</v>
      </c>
      <c r="B61" s="255"/>
      <c r="C61" s="253">
        <v>14.7</v>
      </c>
      <c r="D61" s="249">
        <v>14.7</v>
      </c>
      <c r="E61" s="35"/>
      <c r="F61" s="36"/>
      <c r="G61" s="35"/>
      <c r="H61" s="33"/>
      <c r="I61" s="34"/>
      <c r="J61" s="24"/>
      <c r="K61" s="406"/>
    </row>
    <row r="62" spans="1:11" x14ac:dyDescent="0.25">
      <c r="A62" s="363" t="s">
        <v>55</v>
      </c>
      <c r="B62" s="255"/>
      <c r="C62" s="254">
        <v>4</v>
      </c>
      <c r="D62" s="247">
        <v>4</v>
      </c>
      <c r="E62" s="35"/>
      <c r="F62" s="36"/>
      <c r="G62" s="35"/>
      <c r="H62" s="33"/>
      <c r="I62" s="34"/>
      <c r="J62" s="24"/>
      <c r="K62" s="406"/>
    </row>
    <row r="63" spans="1:11" x14ac:dyDescent="0.25">
      <c r="A63" s="364" t="s">
        <v>484</v>
      </c>
      <c r="B63" s="255"/>
      <c r="C63" s="253">
        <v>0.7</v>
      </c>
      <c r="D63" s="249">
        <v>0.7</v>
      </c>
      <c r="E63" s="35"/>
      <c r="F63" s="36"/>
      <c r="G63" s="35"/>
      <c r="H63" s="33"/>
      <c r="I63" s="34"/>
      <c r="J63" s="24"/>
      <c r="K63" s="406"/>
    </row>
    <row r="64" spans="1:11" x14ac:dyDescent="0.25">
      <c r="A64" s="363" t="s">
        <v>56</v>
      </c>
      <c r="B64" s="255"/>
      <c r="C64" s="255"/>
      <c r="D64" s="255">
        <v>75.3</v>
      </c>
      <c r="E64" s="117"/>
      <c r="F64" s="36"/>
      <c r="G64" s="35"/>
      <c r="H64" s="33"/>
      <c r="I64" s="34"/>
      <c r="J64" s="24"/>
      <c r="K64" s="406"/>
    </row>
    <row r="65" spans="1:11" x14ac:dyDescent="0.25">
      <c r="A65" s="363" t="s">
        <v>225</v>
      </c>
      <c r="B65" s="255"/>
      <c r="C65" s="255">
        <v>0.85</v>
      </c>
      <c r="D65" s="255">
        <v>0.85</v>
      </c>
      <c r="E65" s="36"/>
      <c r="F65" s="36"/>
      <c r="G65" s="36"/>
      <c r="H65" s="33"/>
      <c r="I65" s="34"/>
      <c r="J65" s="24"/>
      <c r="K65" s="406"/>
    </row>
    <row r="66" spans="1:11" x14ac:dyDescent="0.25">
      <c r="A66" s="362" t="s">
        <v>57</v>
      </c>
      <c r="B66" s="255">
        <v>150</v>
      </c>
      <c r="C66" s="256"/>
      <c r="D66" s="256"/>
      <c r="E66" s="28">
        <v>3.3</v>
      </c>
      <c r="F66" s="27">
        <v>4.9000000000000004</v>
      </c>
      <c r="G66" s="28">
        <v>14.1</v>
      </c>
      <c r="H66" s="20">
        <v>114.6</v>
      </c>
      <c r="I66" s="27">
        <v>24.7</v>
      </c>
      <c r="J66" s="24" t="s">
        <v>58</v>
      </c>
      <c r="K66" s="406"/>
    </row>
    <row r="67" spans="1:11" x14ac:dyDescent="0.25">
      <c r="A67" s="363" t="s">
        <v>59</v>
      </c>
      <c r="B67" s="255"/>
      <c r="C67" s="247">
        <v>215</v>
      </c>
      <c r="D67" s="234">
        <v>172</v>
      </c>
      <c r="E67" s="20"/>
      <c r="F67" s="27"/>
      <c r="G67" s="28"/>
      <c r="H67" s="20"/>
      <c r="I67" s="27"/>
      <c r="J67" s="24"/>
      <c r="K67" s="406"/>
    </row>
    <row r="68" spans="1:11" x14ac:dyDescent="0.25">
      <c r="A68" s="363" t="s">
        <v>47</v>
      </c>
      <c r="B68" s="253"/>
      <c r="C68" s="247">
        <v>7.14</v>
      </c>
      <c r="D68" s="234">
        <v>6</v>
      </c>
      <c r="E68" s="20"/>
      <c r="F68" s="27"/>
      <c r="G68" s="28"/>
      <c r="H68" s="20"/>
      <c r="I68" s="27"/>
      <c r="J68" s="24"/>
      <c r="K68" s="406"/>
    </row>
    <row r="69" spans="1:11" x14ac:dyDescent="0.25">
      <c r="A69" s="363" t="s">
        <v>52</v>
      </c>
      <c r="B69" s="253"/>
      <c r="C69" s="247">
        <v>3.75</v>
      </c>
      <c r="D69" s="234">
        <v>3</v>
      </c>
      <c r="E69" s="20"/>
      <c r="F69" s="27"/>
      <c r="G69" s="28"/>
      <c r="H69" s="20"/>
      <c r="I69" s="27"/>
      <c r="J69" s="24"/>
      <c r="K69" s="406"/>
    </row>
    <row r="70" spans="1:11" x14ac:dyDescent="0.25">
      <c r="A70" s="363" t="s">
        <v>60</v>
      </c>
      <c r="B70" s="253"/>
      <c r="C70" s="247">
        <v>2</v>
      </c>
      <c r="D70" s="234">
        <v>2</v>
      </c>
      <c r="E70" s="20"/>
      <c r="F70" s="27"/>
      <c r="G70" s="28"/>
      <c r="H70" s="20"/>
      <c r="I70" s="27"/>
      <c r="J70" s="24"/>
      <c r="K70" s="406"/>
    </row>
    <row r="71" spans="1:11" x14ac:dyDescent="0.25">
      <c r="A71" s="363" t="s">
        <v>33</v>
      </c>
      <c r="B71" s="253"/>
      <c r="C71" s="247">
        <v>2</v>
      </c>
      <c r="D71" s="234">
        <v>2</v>
      </c>
      <c r="E71" s="20"/>
      <c r="F71" s="27"/>
      <c r="G71" s="28"/>
      <c r="H71" s="20"/>
      <c r="I71" s="27"/>
      <c r="J71" s="24"/>
      <c r="K71" s="406"/>
    </row>
    <row r="72" spans="1:11" x14ac:dyDescent="0.25">
      <c r="A72" s="363" t="s">
        <v>53</v>
      </c>
      <c r="B72" s="253"/>
      <c r="C72" s="247">
        <v>2</v>
      </c>
      <c r="D72" s="234">
        <v>2</v>
      </c>
      <c r="E72" s="20"/>
      <c r="F72" s="27"/>
      <c r="G72" s="28"/>
      <c r="H72" s="20"/>
      <c r="I72" s="27"/>
      <c r="J72" s="24"/>
      <c r="K72" s="406"/>
    </row>
    <row r="73" spans="1:11" x14ac:dyDescent="0.25">
      <c r="A73" s="363" t="s">
        <v>61</v>
      </c>
      <c r="B73" s="253"/>
      <c r="C73" s="247">
        <v>1.2</v>
      </c>
      <c r="D73" s="234">
        <v>1.2</v>
      </c>
      <c r="E73" s="20"/>
      <c r="F73" s="27"/>
      <c r="G73" s="28"/>
      <c r="H73" s="20"/>
      <c r="I73" s="27"/>
      <c r="J73" s="24"/>
      <c r="K73" s="406"/>
    </row>
    <row r="74" spans="1:11" x14ac:dyDescent="0.25">
      <c r="A74" s="363" t="s">
        <v>32</v>
      </c>
      <c r="B74" s="253"/>
      <c r="C74" s="247">
        <v>4.5</v>
      </c>
      <c r="D74" s="234">
        <v>4.5</v>
      </c>
      <c r="E74" s="20"/>
      <c r="F74" s="27"/>
      <c r="G74" s="28"/>
      <c r="H74" s="20"/>
      <c r="I74" s="27"/>
      <c r="J74" s="24"/>
      <c r="K74" s="406"/>
    </row>
    <row r="75" spans="1:11" x14ac:dyDescent="0.25">
      <c r="A75" s="364" t="s">
        <v>484</v>
      </c>
      <c r="B75" s="253"/>
      <c r="C75" s="247">
        <v>1</v>
      </c>
      <c r="D75" s="234">
        <v>1</v>
      </c>
      <c r="E75" s="20"/>
      <c r="F75" s="15"/>
      <c r="G75" s="38"/>
      <c r="H75" s="20"/>
      <c r="I75" s="27"/>
      <c r="J75" s="24"/>
      <c r="K75" s="406"/>
    </row>
    <row r="76" spans="1:11" x14ac:dyDescent="0.25">
      <c r="A76" s="362" t="s">
        <v>62</v>
      </c>
      <c r="B76" s="253">
        <v>150</v>
      </c>
      <c r="C76" s="247"/>
      <c r="D76" s="234"/>
      <c r="E76" s="28">
        <v>0.7</v>
      </c>
      <c r="F76" s="27">
        <v>0.04</v>
      </c>
      <c r="G76" s="28">
        <v>20.6</v>
      </c>
      <c r="H76" s="20">
        <v>85</v>
      </c>
      <c r="I76" s="27">
        <v>0.3</v>
      </c>
      <c r="J76" s="24" t="s">
        <v>418</v>
      </c>
      <c r="K76" s="406"/>
    </row>
    <row r="77" spans="1:11" x14ac:dyDescent="0.25">
      <c r="A77" s="363" t="s">
        <v>63</v>
      </c>
      <c r="B77" s="253"/>
      <c r="C77" s="247">
        <v>15.3</v>
      </c>
      <c r="D77" s="234">
        <v>15</v>
      </c>
      <c r="E77" s="28"/>
      <c r="F77" s="27"/>
      <c r="G77" s="28"/>
      <c r="H77" s="20"/>
      <c r="I77" s="27"/>
      <c r="J77" s="24"/>
      <c r="K77" s="406"/>
    </row>
    <row r="78" spans="1:11" x14ac:dyDescent="0.25">
      <c r="A78" s="363" t="s">
        <v>32</v>
      </c>
      <c r="B78" s="253"/>
      <c r="C78" s="247">
        <v>10</v>
      </c>
      <c r="D78" s="234">
        <v>10</v>
      </c>
      <c r="E78" s="28"/>
      <c r="F78" s="27"/>
      <c r="G78" s="28"/>
      <c r="H78" s="20"/>
      <c r="I78" s="27"/>
      <c r="J78" s="24"/>
      <c r="K78" s="406"/>
    </row>
    <row r="79" spans="1:11" x14ac:dyDescent="0.25">
      <c r="A79" s="363" t="s">
        <v>31</v>
      </c>
      <c r="B79" s="253"/>
      <c r="C79" s="247">
        <v>152</v>
      </c>
      <c r="D79" s="234">
        <v>152</v>
      </c>
      <c r="E79" s="28"/>
      <c r="F79" s="27"/>
      <c r="G79" s="28"/>
      <c r="H79" s="20"/>
      <c r="I79" s="27"/>
      <c r="J79" s="24"/>
      <c r="K79" s="406"/>
    </row>
    <row r="80" spans="1:11" ht="24" thickBot="1" x14ac:dyDescent="0.3">
      <c r="A80" s="367" t="s">
        <v>282</v>
      </c>
      <c r="B80" s="336">
        <v>37.5</v>
      </c>
      <c r="C80" s="257">
        <v>37.5</v>
      </c>
      <c r="D80" s="257">
        <v>37.5</v>
      </c>
      <c r="E80" s="39">
        <v>2.48</v>
      </c>
      <c r="F80" s="40">
        <v>0.45</v>
      </c>
      <c r="G80" s="39">
        <v>14.85</v>
      </c>
      <c r="H80" s="40">
        <v>74.25</v>
      </c>
      <c r="I80" s="39"/>
      <c r="J80" s="16" t="s">
        <v>434</v>
      </c>
      <c r="K80" s="407"/>
    </row>
    <row r="81" spans="1:11" ht="15.75" thickBot="1" x14ac:dyDescent="0.3">
      <c r="A81" s="365" t="s">
        <v>41</v>
      </c>
      <c r="B81" s="332">
        <v>662.5</v>
      </c>
      <c r="C81" s="258"/>
      <c r="D81" s="230"/>
      <c r="E81" s="42">
        <f>E37+E40+E56+E66+E76+E80</f>
        <v>23.11</v>
      </c>
      <c r="F81" s="42">
        <f t="shared" ref="F81:I81" si="2">F37+F40+F56+F66+F76+F80</f>
        <v>37.680000000000007</v>
      </c>
      <c r="G81" s="42">
        <f t="shared" si="2"/>
        <v>76.069999999999993</v>
      </c>
      <c r="H81" s="42">
        <f t="shared" si="2"/>
        <v>568.05999999999995</v>
      </c>
      <c r="I81" s="42">
        <f t="shared" si="2"/>
        <v>34.679999999999993</v>
      </c>
      <c r="J81" s="166"/>
      <c r="K81" s="387">
        <f>(H81*K118/H118)*100</f>
        <v>34.329467647289889</v>
      </c>
    </row>
    <row r="82" spans="1:11" ht="15.75" thickBot="1" x14ac:dyDescent="0.3">
      <c r="A82" s="361" t="s">
        <v>64</v>
      </c>
      <c r="B82" s="331"/>
      <c r="C82" s="226"/>
      <c r="D82" s="227"/>
      <c r="E82" s="8"/>
      <c r="F82" s="8"/>
      <c r="G82" s="8"/>
      <c r="H82" s="130"/>
      <c r="I82" s="15"/>
      <c r="J82" s="24"/>
      <c r="K82" s="421"/>
    </row>
    <row r="83" spans="1:11" ht="24" thickBot="1" x14ac:dyDescent="0.3">
      <c r="A83" s="362" t="s">
        <v>67</v>
      </c>
      <c r="B83" s="253">
        <v>25</v>
      </c>
      <c r="C83" s="231">
        <v>25</v>
      </c>
      <c r="D83" s="234">
        <v>25</v>
      </c>
      <c r="E83" s="27">
        <v>1.88</v>
      </c>
      <c r="F83" s="28">
        <v>2.4500000000000002</v>
      </c>
      <c r="G83" s="27">
        <v>18.600000000000001</v>
      </c>
      <c r="H83" s="28">
        <v>104.25</v>
      </c>
      <c r="I83" s="27"/>
      <c r="J83" s="66" t="s">
        <v>436</v>
      </c>
      <c r="K83" s="421"/>
    </row>
    <row r="84" spans="1:11" ht="15.75" thickBot="1" x14ac:dyDescent="0.3">
      <c r="A84" s="363" t="s">
        <v>68</v>
      </c>
      <c r="B84" s="253"/>
      <c r="C84" s="247"/>
      <c r="D84" s="234"/>
      <c r="E84" s="83"/>
      <c r="F84" s="124"/>
      <c r="G84" s="124"/>
      <c r="H84" s="124"/>
      <c r="I84" s="49"/>
      <c r="J84" s="24"/>
      <c r="K84" s="421"/>
    </row>
    <row r="85" spans="1:11" ht="24" thickBot="1" x14ac:dyDescent="0.3">
      <c r="A85" s="362" t="s">
        <v>314</v>
      </c>
      <c r="B85" s="253" t="s">
        <v>465</v>
      </c>
      <c r="C85" s="247"/>
      <c r="D85" s="234"/>
      <c r="E85" s="28">
        <v>4.79</v>
      </c>
      <c r="F85" s="27">
        <v>4.13</v>
      </c>
      <c r="G85" s="28">
        <v>12.09</v>
      </c>
      <c r="H85" s="27">
        <v>104.45</v>
      </c>
      <c r="I85" s="49">
        <v>1.1599999999999999</v>
      </c>
      <c r="J85" s="24" t="s">
        <v>247</v>
      </c>
      <c r="K85" s="421"/>
    </row>
    <row r="86" spans="1:11" ht="15.75" thickBot="1" x14ac:dyDescent="0.3">
      <c r="A86" s="363" t="s">
        <v>529</v>
      </c>
      <c r="B86" s="253"/>
      <c r="C86" s="247">
        <v>170</v>
      </c>
      <c r="D86" s="234">
        <v>165</v>
      </c>
      <c r="E86" s="20"/>
      <c r="F86" s="27"/>
      <c r="G86" s="28"/>
      <c r="H86" s="20"/>
      <c r="I86" s="27"/>
      <c r="J86" s="24"/>
      <c r="K86" s="421"/>
    </row>
    <row r="87" spans="1:11" ht="15.75" thickBot="1" x14ac:dyDescent="0.3">
      <c r="A87" s="363" t="s">
        <v>75</v>
      </c>
      <c r="B87" s="253"/>
      <c r="C87" s="247">
        <v>5</v>
      </c>
      <c r="D87" s="231">
        <v>5</v>
      </c>
      <c r="E87" s="20"/>
      <c r="F87" s="27"/>
      <c r="G87" s="28"/>
      <c r="H87" s="158"/>
      <c r="I87" s="28"/>
      <c r="J87" s="24"/>
      <c r="K87" s="421"/>
    </row>
    <row r="88" spans="1:11" ht="15.75" thickBot="1" x14ac:dyDescent="0.3">
      <c r="A88" s="368"/>
      <c r="B88" s="337">
        <v>195</v>
      </c>
      <c r="C88" s="259"/>
      <c r="D88" s="259"/>
      <c r="E88" s="150">
        <f>E83+E85</f>
        <v>6.67</v>
      </c>
      <c r="F88" s="150">
        <f t="shared" ref="F88:I88" si="3">F83+F85</f>
        <v>6.58</v>
      </c>
      <c r="G88" s="150">
        <f t="shared" si="3"/>
        <v>30.69</v>
      </c>
      <c r="H88" s="150">
        <f t="shared" si="3"/>
        <v>208.7</v>
      </c>
      <c r="I88" s="150">
        <f t="shared" si="3"/>
        <v>1.1599999999999999</v>
      </c>
      <c r="J88" s="167"/>
      <c r="K88" s="387">
        <f>(H88*K118/H118)*100</f>
        <v>12.612329503906979</v>
      </c>
    </row>
    <row r="89" spans="1:11" ht="15.75" thickBot="1" x14ac:dyDescent="0.3">
      <c r="A89" s="363" t="s">
        <v>388</v>
      </c>
      <c r="B89" s="253"/>
      <c r="C89" s="247"/>
      <c r="D89" s="231"/>
      <c r="E89" s="20"/>
      <c r="F89" s="27"/>
      <c r="G89" s="28"/>
      <c r="H89" s="20"/>
      <c r="I89" s="28"/>
      <c r="J89" s="24"/>
      <c r="K89" s="421"/>
    </row>
    <row r="90" spans="1:11" ht="24" thickBot="1" x14ac:dyDescent="0.3">
      <c r="A90" s="362" t="s">
        <v>337</v>
      </c>
      <c r="B90" s="338" t="s">
        <v>242</v>
      </c>
      <c r="C90" s="244"/>
      <c r="D90" s="245"/>
      <c r="E90" s="120">
        <v>14.6</v>
      </c>
      <c r="F90" s="68">
        <v>9</v>
      </c>
      <c r="G90" s="142">
        <v>10.8</v>
      </c>
      <c r="H90" s="141">
        <v>182</v>
      </c>
      <c r="I90" s="143"/>
      <c r="J90" s="24" t="s">
        <v>338</v>
      </c>
      <c r="K90" s="421"/>
    </row>
    <row r="91" spans="1:11" ht="15.75" thickBot="1" x14ac:dyDescent="0.3">
      <c r="A91" s="364" t="s">
        <v>493</v>
      </c>
      <c r="B91" s="298"/>
      <c r="C91" s="244">
        <v>83.75</v>
      </c>
      <c r="D91" s="245">
        <v>67</v>
      </c>
      <c r="E91" s="140"/>
      <c r="F91" s="141"/>
      <c r="G91" s="142"/>
      <c r="H91" s="141"/>
      <c r="I91" s="143"/>
      <c r="J91" s="24"/>
      <c r="K91" s="421"/>
    </row>
    <row r="92" spans="1:11" ht="15.75" thickBot="1" x14ac:dyDescent="0.3">
      <c r="A92" s="364" t="s">
        <v>149</v>
      </c>
      <c r="B92" s="298"/>
      <c r="C92" s="244"/>
      <c r="D92" s="245">
        <v>53</v>
      </c>
      <c r="E92" s="140"/>
      <c r="F92" s="141"/>
      <c r="G92" s="142"/>
      <c r="H92" s="141"/>
      <c r="I92" s="143"/>
      <c r="J92" s="24"/>
      <c r="K92" s="421"/>
    </row>
    <row r="93" spans="1:11" ht="15.75" thickBot="1" x14ac:dyDescent="0.3">
      <c r="A93" s="366" t="s">
        <v>406</v>
      </c>
      <c r="B93" s="298"/>
      <c r="C93" s="244">
        <v>11</v>
      </c>
      <c r="D93" s="245">
        <v>11</v>
      </c>
      <c r="E93" s="140"/>
      <c r="F93" s="141"/>
      <c r="G93" s="142"/>
      <c r="H93" s="141"/>
      <c r="I93" s="143"/>
      <c r="J93" s="24"/>
      <c r="K93" s="421"/>
    </row>
    <row r="94" spans="1:11" ht="15.75" thickBot="1" x14ac:dyDescent="0.3">
      <c r="A94" s="364" t="s">
        <v>69</v>
      </c>
      <c r="B94" s="298"/>
      <c r="C94" s="244">
        <v>8.4</v>
      </c>
      <c r="D94" s="245">
        <v>7</v>
      </c>
      <c r="E94" s="140"/>
      <c r="F94" s="141"/>
      <c r="G94" s="142"/>
      <c r="H94" s="141"/>
      <c r="I94" s="143"/>
      <c r="J94" s="24"/>
      <c r="K94" s="421"/>
    </row>
    <row r="95" spans="1:11" ht="15.75" thickBot="1" x14ac:dyDescent="0.3">
      <c r="A95" s="364" t="s">
        <v>339</v>
      </c>
      <c r="B95" s="298"/>
      <c r="C95" s="244">
        <v>16</v>
      </c>
      <c r="D95" s="245">
        <v>16</v>
      </c>
      <c r="E95" s="140"/>
      <c r="F95" s="141"/>
      <c r="G95" s="142"/>
      <c r="H95" s="141"/>
      <c r="I95" s="143"/>
      <c r="J95" s="24"/>
      <c r="K95" s="421"/>
    </row>
    <row r="96" spans="1:11" ht="15.75" thickBot="1" x14ac:dyDescent="0.3">
      <c r="A96" s="364" t="s">
        <v>70</v>
      </c>
      <c r="B96" s="298"/>
      <c r="C96" s="244">
        <v>3</v>
      </c>
      <c r="D96" s="245">
        <v>3</v>
      </c>
      <c r="E96" s="140"/>
      <c r="F96" s="141"/>
      <c r="G96" s="142"/>
      <c r="H96" s="141"/>
      <c r="I96" s="143"/>
      <c r="J96" s="24"/>
      <c r="K96" s="421"/>
    </row>
    <row r="97" spans="1:11" ht="15.75" thickBot="1" x14ac:dyDescent="0.3">
      <c r="A97" s="364" t="s">
        <v>484</v>
      </c>
      <c r="B97" s="298"/>
      <c r="C97" s="244">
        <v>0.5</v>
      </c>
      <c r="D97" s="245">
        <v>0.5</v>
      </c>
      <c r="E97" s="140"/>
      <c r="F97" s="141"/>
      <c r="G97" s="142"/>
      <c r="H97" s="141"/>
      <c r="I97" s="143"/>
      <c r="J97" s="24"/>
      <c r="K97" s="421"/>
    </row>
    <row r="98" spans="1:11" ht="15.75" thickBot="1" x14ac:dyDescent="0.3">
      <c r="A98" s="364" t="s">
        <v>53</v>
      </c>
      <c r="B98" s="298"/>
      <c r="C98" s="244">
        <v>1.3</v>
      </c>
      <c r="D98" s="245">
        <v>1.3</v>
      </c>
      <c r="E98" s="140"/>
      <c r="F98" s="141"/>
      <c r="G98" s="142"/>
      <c r="H98" s="141"/>
      <c r="I98" s="143"/>
      <c r="J98" s="24"/>
      <c r="K98" s="421"/>
    </row>
    <row r="99" spans="1:11" ht="15.75" thickBot="1" x14ac:dyDescent="0.3">
      <c r="A99" s="363" t="s">
        <v>340</v>
      </c>
      <c r="B99" s="244"/>
      <c r="C99" s="244"/>
      <c r="D99" s="245"/>
      <c r="E99" s="140"/>
      <c r="F99" s="141"/>
      <c r="G99" s="142"/>
      <c r="H99" s="141"/>
      <c r="I99" s="143"/>
      <c r="J99" s="24"/>
      <c r="K99" s="421"/>
    </row>
    <row r="100" spans="1:11" ht="15.75" thickBot="1" x14ac:dyDescent="0.3">
      <c r="A100" s="363" t="s">
        <v>339</v>
      </c>
      <c r="B100" s="244"/>
      <c r="C100" s="244">
        <v>15</v>
      </c>
      <c r="D100" s="245">
        <v>15</v>
      </c>
      <c r="E100" s="140"/>
      <c r="F100" s="141"/>
      <c r="G100" s="142"/>
      <c r="H100" s="141"/>
      <c r="I100" s="143"/>
      <c r="J100" s="24"/>
      <c r="K100" s="421"/>
    </row>
    <row r="101" spans="1:11" ht="15.75" thickBot="1" x14ac:dyDescent="0.3">
      <c r="A101" s="363" t="s">
        <v>70</v>
      </c>
      <c r="B101" s="244"/>
      <c r="C101" s="244">
        <v>1.65</v>
      </c>
      <c r="D101" s="245">
        <v>1.65</v>
      </c>
      <c r="E101" s="140"/>
      <c r="F101" s="141"/>
      <c r="G101" s="142"/>
      <c r="H101" s="141"/>
      <c r="I101" s="143"/>
      <c r="J101" s="24"/>
      <c r="K101" s="421"/>
    </row>
    <row r="102" spans="1:11" ht="15.75" thickBot="1" x14ac:dyDescent="0.3">
      <c r="A102" s="363" t="s">
        <v>60</v>
      </c>
      <c r="B102" s="244"/>
      <c r="C102" s="244">
        <v>1.65</v>
      </c>
      <c r="D102" s="245">
        <v>1.65</v>
      </c>
      <c r="E102" s="140"/>
      <c r="F102" s="141"/>
      <c r="G102" s="142"/>
      <c r="H102" s="141"/>
      <c r="I102" s="143"/>
      <c r="J102" s="24"/>
      <c r="K102" s="421"/>
    </row>
    <row r="103" spans="1:11" ht="15.75" thickBot="1" x14ac:dyDescent="0.3">
      <c r="A103" s="363" t="s">
        <v>31</v>
      </c>
      <c r="B103" s="244"/>
      <c r="C103" s="244">
        <v>15</v>
      </c>
      <c r="D103" s="245">
        <v>15</v>
      </c>
      <c r="E103" s="140"/>
      <c r="F103" s="141"/>
      <c r="G103" s="142"/>
      <c r="H103" s="141"/>
      <c r="I103" s="143"/>
      <c r="J103" s="24"/>
      <c r="K103" s="421"/>
    </row>
    <row r="104" spans="1:11" ht="15.75" thickBot="1" x14ac:dyDescent="0.3">
      <c r="A104" s="363" t="s">
        <v>32</v>
      </c>
      <c r="B104" s="244"/>
      <c r="C104" s="244">
        <v>0.3</v>
      </c>
      <c r="D104" s="245">
        <v>0.3</v>
      </c>
      <c r="E104" s="140"/>
      <c r="F104" s="141"/>
      <c r="G104" s="142"/>
      <c r="H104" s="141"/>
      <c r="I104" s="143"/>
      <c r="J104" s="24"/>
      <c r="K104" s="421"/>
    </row>
    <row r="105" spans="1:11" ht="15.75" thickBot="1" x14ac:dyDescent="0.3">
      <c r="A105" s="364" t="s">
        <v>484</v>
      </c>
      <c r="B105" s="244"/>
      <c r="C105" s="244">
        <v>0.2</v>
      </c>
      <c r="D105" s="245">
        <v>0.2</v>
      </c>
      <c r="E105" s="140"/>
      <c r="F105" s="141"/>
      <c r="G105" s="142"/>
      <c r="H105" s="141"/>
      <c r="I105" s="143"/>
      <c r="J105" s="24"/>
      <c r="K105" s="421"/>
    </row>
    <row r="106" spans="1:11" ht="15.75" thickBot="1" x14ac:dyDescent="0.3">
      <c r="A106" s="363" t="s">
        <v>341</v>
      </c>
      <c r="B106" s="244"/>
      <c r="C106" s="242"/>
      <c r="D106" s="245">
        <v>30</v>
      </c>
      <c r="E106" s="144"/>
      <c r="F106" s="141"/>
      <c r="G106" s="142"/>
      <c r="H106" s="140"/>
      <c r="I106" s="145"/>
      <c r="J106" s="24"/>
      <c r="K106" s="421"/>
    </row>
    <row r="107" spans="1:11" ht="24" thickBot="1" x14ac:dyDescent="0.3">
      <c r="A107" s="362" t="s">
        <v>71</v>
      </c>
      <c r="B107" s="253">
        <v>140</v>
      </c>
      <c r="C107" s="247"/>
      <c r="D107" s="234"/>
      <c r="E107" s="28">
        <v>2.86</v>
      </c>
      <c r="F107" s="27">
        <v>4.4800000000000004</v>
      </c>
      <c r="G107" s="28">
        <v>19.07</v>
      </c>
      <c r="H107" s="20">
        <v>128.1</v>
      </c>
      <c r="I107" s="27">
        <v>0.23</v>
      </c>
      <c r="J107" s="24" t="s">
        <v>323</v>
      </c>
      <c r="K107" s="421"/>
    </row>
    <row r="108" spans="1:11" ht="15.75" thickBot="1" x14ac:dyDescent="0.3">
      <c r="A108" s="363" t="s">
        <v>51</v>
      </c>
      <c r="B108" s="253"/>
      <c r="C108" s="247">
        <v>159.6</v>
      </c>
      <c r="D108" s="234">
        <v>119.7</v>
      </c>
      <c r="E108" s="28"/>
      <c r="F108" s="27"/>
      <c r="G108" s="28"/>
      <c r="H108" s="20"/>
      <c r="I108" s="27"/>
      <c r="J108" s="24"/>
      <c r="K108" s="421"/>
    </row>
    <row r="109" spans="1:11" ht="15.75" thickBot="1" x14ac:dyDescent="0.3">
      <c r="A109" s="363" t="s">
        <v>30</v>
      </c>
      <c r="B109" s="253"/>
      <c r="C109" s="247">
        <v>22.12</v>
      </c>
      <c r="D109" s="234">
        <v>21</v>
      </c>
      <c r="E109" s="28"/>
      <c r="F109" s="27"/>
      <c r="G109" s="28"/>
      <c r="H109" s="20"/>
      <c r="I109" s="27"/>
      <c r="J109" s="24"/>
      <c r="K109" s="421"/>
    </row>
    <row r="110" spans="1:11" ht="15.75" thickBot="1" x14ac:dyDescent="0.3">
      <c r="A110" s="363" t="s">
        <v>33</v>
      </c>
      <c r="B110" s="253"/>
      <c r="C110" s="247">
        <v>5</v>
      </c>
      <c r="D110" s="234">
        <v>5</v>
      </c>
      <c r="E110" s="28"/>
      <c r="F110" s="27"/>
      <c r="G110" s="28"/>
      <c r="H110" s="20"/>
      <c r="I110" s="27"/>
      <c r="J110" s="24"/>
      <c r="K110" s="421"/>
    </row>
    <row r="111" spans="1:11" ht="15.75" thickBot="1" x14ac:dyDescent="0.3">
      <c r="A111" s="364" t="s">
        <v>484</v>
      </c>
      <c r="B111" s="253"/>
      <c r="C111" s="247">
        <v>0.52</v>
      </c>
      <c r="D111" s="234">
        <v>0.52</v>
      </c>
      <c r="E111" s="28"/>
      <c r="F111" s="27"/>
      <c r="G111" s="28"/>
      <c r="H111" s="20"/>
      <c r="I111" s="27"/>
      <c r="J111" s="24"/>
      <c r="K111" s="421"/>
    </row>
    <row r="112" spans="1:11" ht="15.75" thickBot="1" x14ac:dyDescent="0.3">
      <c r="A112" s="362" t="s">
        <v>72</v>
      </c>
      <c r="B112" s="253" t="s">
        <v>125</v>
      </c>
      <c r="C112" s="247"/>
      <c r="D112" s="234"/>
      <c r="E112" s="20">
        <v>0.1</v>
      </c>
      <c r="F112" s="27">
        <v>0.02</v>
      </c>
      <c r="G112" s="28">
        <v>10</v>
      </c>
      <c r="H112" s="20">
        <v>40</v>
      </c>
      <c r="I112" s="27"/>
      <c r="J112" s="24" t="s">
        <v>73</v>
      </c>
      <c r="K112" s="421"/>
    </row>
    <row r="113" spans="1:12" ht="15.75" thickBot="1" x14ac:dyDescent="0.3">
      <c r="A113" s="363" t="s">
        <v>74</v>
      </c>
      <c r="B113" s="253"/>
      <c r="C113" s="247">
        <v>0.45</v>
      </c>
      <c r="D113" s="234">
        <v>0.45</v>
      </c>
      <c r="E113" s="20"/>
      <c r="F113" s="27"/>
      <c r="G113" s="28"/>
      <c r="H113" s="20"/>
      <c r="I113" s="27"/>
      <c r="J113" s="24"/>
      <c r="K113" s="421"/>
    </row>
    <row r="114" spans="1:12" ht="15.75" thickBot="1" x14ac:dyDescent="0.3">
      <c r="A114" s="363" t="s">
        <v>75</v>
      </c>
      <c r="B114" s="253"/>
      <c r="C114" s="247">
        <v>10</v>
      </c>
      <c r="D114" s="234">
        <v>10</v>
      </c>
      <c r="E114" s="20"/>
      <c r="F114" s="27"/>
      <c r="G114" s="28"/>
      <c r="H114" s="20"/>
      <c r="I114" s="27"/>
      <c r="J114" s="24"/>
      <c r="K114" s="421"/>
    </row>
    <row r="115" spans="1:12" ht="15.75" thickBot="1" x14ac:dyDescent="0.3">
      <c r="A115" s="363" t="s">
        <v>31</v>
      </c>
      <c r="B115" s="253"/>
      <c r="C115" s="247">
        <v>180</v>
      </c>
      <c r="D115" s="234">
        <v>180</v>
      </c>
      <c r="E115" s="20"/>
      <c r="F115" s="27"/>
      <c r="G115" s="20"/>
      <c r="H115" s="20"/>
      <c r="I115" s="27"/>
      <c r="J115" s="24"/>
      <c r="K115" s="421"/>
    </row>
    <row r="116" spans="1:12" ht="24" thickBot="1" x14ac:dyDescent="0.3">
      <c r="A116" s="362" t="s">
        <v>406</v>
      </c>
      <c r="B116" s="255">
        <v>30</v>
      </c>
      <c r="C116" s="254">
        <v>30</v>
      </c>
      <c r="D116" s="234">
        <v>30</v>
      </c>
      <c r="E116" s="27">
        <v>2.2799999999999998</v>
      </c>
      <c r="F116" s="28">
        <v>0.24</v>
      </c>
      <c r="G116" s="27">
        <v>14.76</v>
      </c>
      <c r="H116" s="28">
        <v>70.5</v>
      </c>
      <c r="I116" s="27">
        <v>0</v>
      </c>
      <c r="J116" s="16" t="s">
        <v>435</v>
      </c>
      <c r="K116" s="421"/>
    </row>
    <row r="117" spans="1:12" ht="15.75" thickBot="1" x14ac:dyDescent="0.3">
      <c r="A117" s="365" t="s">
        <v>41</v>
      </c>
      <c r="B117" s="332">
        <v>470</v>
      </c>
      <c r="C117" s="258"/>
      <c r="D117" s="230"/>
      <c r="E117" s="32">
        <f>E90+E107+E112+E116</f>
        <v>19.840000000000003</v>
      </c>
      <c r="F117" s="32">
        <f t="shared" ref="F117:I117" si="4">F90+F107+F112+F116</f>
        <v>13.74</v>
      </c>
      <c r="G117" s="32">
        <f t="shared" si="4"/>
        <v>54.63</v>
      </c>
      <c r="H117" s="32">
        <f t="shared" si="4"/>
        <v>420.6</v>
      </c>
      <c r="I117" s="32">
        <f t="shared" si="4"/>
        <v>0.23</v>
      </c>
      <c r="J117" s="168"/>
      <c r="K117" s="387">
        <f>(H117*K118/H118)*100</f>
        <v>25.418044031352551</v>
      </c>
    </row>
    <row r="118" spans="1:12" ht="15.75" thickBot="1" x14ac:dyDescent="0.3">
      <c r="A118" s="365" t="s">
        <v>76</v>
      </c>
      <c r="B118" s="339">
        <f>B29+B35+B81+B88+B117</f>
        <v>1927.5</v>
      </c>
      <c r="C118" s="260"/>
      <c r="D118" s="260"/>
      <c r="E118" s="53">
        <f>E29+E35+E81+E88+E117</f>
        <v>60.790000000000006</v>
      </c>
      <c r="F118" s="53">
        <f>F29+F35+F81+F88+F117</f>
        <v>72.33</v>
      </c>
      <c r="G118" s="53">
        <f>G29+G35+G81+G88+G117</f>
        <v>232.29</v>
      </c>
      <c r="H118" s="53">
        <f>H29+H35+H81+H88+H117</f>
        <v>1654.73</v>
      </c>
      <c r="I118" s="53">
        <f>I29+I35+I81+I88+I117</f>
        <v>46.473749999999988</v>
      </c>
      <c r="J118" s="6"/>
      <c r="K118" s="388">
        <v>1</v>
      </c>
      <c r="L118" s="176"/>
    </row>
    <row r="119" spans="1:12" ht="15.75" thickBot="1" x14ac:dyDescent="0.3">
      <c r="A119" s="363"/>
      <c r="B119" s="261"/>
      <c r="C119" s="262"/>
      <c r="D119" s="247"/>
      <c r="E119" s="28"/>
      <c r="F119" s="28"/>
      <c r="G119" s="28"/>
      <c r="H119" s="131"/>
      <c r="I119" s="55"/>
      <c r="J119" s="7"/>
      <c r="K119" s="389"/>
    </row>
    <row r="120" spans="1:12" ht="15.75" thickBot="1" x14ac:dyDescent="0.3">
      <c r="A120" s="364" t="s">
        <v>77</v>
      </c>
      <c r="B120" s="223"/>
      <c r="C120" s="224"/>
      <c r="H120" s="56"/>
      <c r="I120" s="56"/>
      <c r="J120" s="17"/>
      <c r="K120" s="389"/>
    </row>
    <row r="121" spans="1:12" ht="24" thickBot="1" x14ac:dyDescent="0.3">
      <c r="A121" s="358" t="s">
        <v>7</v>
      </c>
      <c r="B121" s="331" t="s">
        <v>8</v>
      </c>
      <c r="C121" s="263" t="s">
        <v>9</v>
      </c>
      <c r="D121" s="263" t="s">
        <v>9</v>
      </c>
      <c r="E121" s="130" t="s">
        <v>10</v>
      </c>
      <c r="F121" s="131"/>
      <c r="G121" s="132"/>
      <c r="H121" s="130" t="s">
        <v>11</v>
      </c>
      <c r="I121" s="9" t="s">
        <v>12</v>
      </c>
      <c r="J121" s="79" t="s">
        <v>78</v>
      </c>
      <c r="K121" s="403" t="s">
        <v>443</v>
      </c>
    </row>
    <row r="122" spans="1:12" ht="15.75" thickBot="1" x14ac:dyDescent="0.3">
      <c r="A122" s="369" t="s">
        <v>14</v>
      </c>
      <c r="B122" s="340" t="s">
        <v>15</v>
      </c>
      <c r="C122" s="264" t="s">
        <v>16</v>
      </c>
      <c r="D122" s="265" t="s">
        <v>16</v>
      </c>
      <c r="E122" s="12"/>
      <c r="F122" s="13"/>
      <c r="G122" s="13"/>
      <c r="H122" s="10" t="s">
        <v>17</v>
      </c>
      <c r="I122" s="11"/>
      <c r="J122" s="169" t="s">
        <v>79</v>
      </c>
      <c r="K122" s="403"/>
    </row>
    <row r="123" spans="1:12" ht="15.75" thickBot="1" x14ac:dyDescent="0.3">
      <c r="A123" s="360"/>
      <c r="B123" s="336"/>
      <c r="C123" s="230" t="s">
        <v>18</v>
      </c>
      <c r="D123" s="266" t="s">
        <v>19</v>
      </c>
      <c r="E123" s="18" t="s">
        <v>20</v>
      </c>
      <c r="F123" s="19" t="s">
        <v>21</v>
      </c>
      <c r="G123" s="18" t="s">
        <v>22</v>
      </c>
      <c r="H123" s="19" t="s">
        <v>23</v>
      </c>
      <c r="I123" s="18" t="s">
        <v>24</v>
      </c>
      <c r="J123" s="16"/>
      <c r="K123" s="403"/>
    </row>
    <row r="124" spans="1:12" ht="15.75" thickBot="1" x14ac:dyDescent="0.3">
      <c r="A124" s="361" t="s">
        <v>25</v>
      </c>
      <c r="B124" s="331"/>
      <c r="C124" s="227"/>
      <c r="D124" s="232"/>
      <c r="E124" s="57"/>
      <c r="F124" s="21"/>
      <c r="G124" s="21"/>
      <c r="H124" s="57"/>
      <c r="I124" s="21"/>
      <c r="J124" s="24"/>
      <c r="K124" s="421"/>
    </row>
    <row r="125" spans="1:12" ht="15.75" thickBot="1" x14ac:dyDescent="0.3">
      <c r="A125" s="362" t="s">
        <v>404</v>
      </c>
      <c r="B125" s="253" t="s">
        <v>26</v>
      </c>
      <c r="C125" s="234"/>
      <c r="D125" s="234"/>
      <c r="E125" s="20">
        <v>5.89</v>
      </c>
      <c r="F125" s="27">
        <v>5.42</v>
      </c>
      <c r="G125" s="27">
        <v>25.84</v>
      </c>
      <c r="H125" s="20">
        <v>176</v>
      </c>
      <c r="I125" s="27">
        <v>0.21</v>
      </c>
      <c r="J125" s="24" t="s">
        <v>80</v>
      </c>
      <c r="K125" s="421"/>
    </row>
    <row r="126" spans="1:12" ht="15.75" thickBot="1" x14ac:dyDescent="0.3">
      <c r="A126" s="363" t="s">
        <v>319</v>
      </c>
      <c r="B126" s="253"/>
      <c r="C126" s="234">
        <v>25</v>
      </c>
      <c r="D126" s="234">
        <v>25</v>
      </c>
      <c r="E126" s="27"/>
      <c r="F126" s="28"/>
      <c r="G126" s="27"/>
      <c r="H126" s="28"/>
      <c r="I126" s="27"/>
      <c r="J126" s="24"/>
      <c r="K126" s="421"/>
    </row>
    <row r="127" spans="1:12" ht="15.75" thickBot="1" x14ac:dyDescent="0.3">
      <c r="A127" s="363" t="s">
        <v>30</v>
      </c>
      <c r="B127" s="253"/>
      <c r="C127" s="234">
        <v>100</v>
      </c>
      <c r="D127" s="234">
        <v>100</v>
      </c>
      <c r="E127" s="27"/>
      <c r="F127" s="28"/>
      <c r="G127" s="27"/>
      <c r="H127" s="28"/>
      <c r="I127" s="27"/>
      <c r="J127" s="24"/>
      <c r="K127" s="421"/>
    </row>
    <row r="128" spans="1:12" ht="15.75" thickBot="1" x14ac:dyDescent="0.3">
      <c r="A128" s="363" t="s">
        <v>81</v>
      </c>
      <c r="B128" s="253"/>
      <c r="C128" s="234">
        <v>76</v>
      </c>
      <c r="D128" s="234">
        <v>76</v>
      </c>
      <c r="E128" s="27"/>
      <c r="F128" s="28"/>
      <c r="G128" s="27"/>
      <c r="H128" s="28"/>
      <c r="I128" s="27"/>
      <c r="J128" s="24"/>
      <c r="K128" s="421"/>
    </row>
    <row r="129" spans="1:11" ht="15.75" thickBot="1" x14ac:dyDescent="0.3">
      <c r="A129" s="363" t="s">
        <v>32</v>
      </c>
      <c r="B129" s="253"/>
      <c r="C129" s="234">
        <v>5</v>
      </c>
      <c r="D129" s="234">
        <v>5</v>
      </c>
      <c r="E129" s="27"/>
      <c r="F129" s="28"/>
      <c r="G129" s="27"/>
      <c r="H129" s="28"/>
      <c r="I129" s="27"/>
      <c r="J129" s="24"/>
      <c r="K129" s="421"/>
    </row>
    <row r="130" spans="1:11" ht="15.75" thickBot="1" x14ac:dyDescent="0.3">
      <c r="A130" s="364" t="s">
        <v>484</v>
      </c>
      <c r="B130" s="253"/>
      <c r="C130" s="234">
        <v>1</v>
      </c>
      <c r="D130" s="234">
        <v>1</v>
      </c>
      <c r="E130" s="27"/>
      <c r="F130" s="28"/>
      <c r="G130" s="27"/>
      <c r="H130" s="28"/>
      <c r="I130" s="27"/>
      <c r="J130" s="24"/>
      <c r="K130" s="421"/>
    </row>
    <row r="131" spans="1:11" ht="15.75" thickBot="1" x14ac:dyDescent="0.3">
      <c r="A131" s="363" t="s">
        <v>33</v>
      </c>
      <c r="B131" s="253"/>
      <c r="C131" s="234">
        <v>5</v>
      </c>
      <c r="D131" s="234">
        <v>5</v>
      </c>
      <c r="E131" s="27"/>
      <c r="F131" s="28"/>
      <c r="G131" s="27"/>
      <c r="H131" s="28"/>
      <c r="I131" s="27"/>
      <c r="J131" s="24"/>
      <c r="K131" s="421"/>
    </row>
    <row r="132" spans="1:11" ht="15.75" thickBot="1" x14ac:dyDescent="0.3">
      <c r="A132" s="362" t="s">
        <v>82</v>
      </c>
      <c r="B132" s="253">
        <v>180</v>
      </c>
      <c r="C132" s="236"/>
      <c r="D132" s="235"/>
      <c r="E132" s="20">
        <v>3.67</v>
      </c>
      <c r="F132" s="27">
        <v>3.19</v>
      </c>
      <c r="G132" s="27">
        <v>15.82</v>
      </c>
      <c r="H132" s="20">
        <v>107</v>
      </c>
      <c r="I132" s="27">
        <v>0.39166666666666666</v>
      </c>
      <c r="J132" s="24" t="s">
        <v>83</v>
      </c>
      <c r="K132" s="421"/>
    </row>
    <row r="133" spans="1:11" ht="15.75" thickBot="1" x14ac:dyDescent="0.3">
      <c r="A133" s="363" t="s">
        <v>84</v>
      </c>
      <c r="B133" s="253"/>
      <c r="C133" s="231">
        <v>2</v>
      </c>
      <c r="D133" s="234">
        <v>2</v>
      </c>
      <c r="E133" s="20"/>
      <c r="F133" s="27"/>
      <c r="G133" s="27"/>
      <c r="H133" s="20"/>
      <c r="I133" s="27"/>
      <c r="J133" s="24"/>
      <c r="K133" s="421"/>
    </row>
    <row r="134" spans="1:11" ht="15.75" thickBot="1" x14ac:dyDescent="0.3">
      <c r="A134" s="363" t="s">
        <v>32</v>
      </c>
      <c r="B134" s="253"/>
      <c r="C134" s="231">
        <v>10</v>
      </c>
      <c r="D134" s="234">
        <v>10</v>
      </c>
      <c r="E134" s="20"/>
      <c r="F134" s="27"/>
      <c r="G134" s="27"/>
      <c r="H134" s="20"/>
      <c r="I134" s="27"/>
      <c r="J134" s="24"/>
      <c r="K134" s="421"/>
    </row>
    <row r="135" spans="1:11" ht="15.75" thickBot="1" x14ac:dyDescent="0.3">
      <c r="A135" s="363" t="s">
        <v>30</v>
      </c>
      <c r="B135" s="253"/>
      <c r="C135" s="231">
        <v>110</v>
      </c>
      <c r="D135" s="234">
        <v>110</v>
      </c>
      <c r="E135" s="20"/>
      <c r="F135" s="27"/>
      <c r="G135" s="27"/>
      <c r="H135" s="20"/>
      <c r="I135" s="27"/>
      <c r="J135" s="24"/>
      <c r="K135" s="421"/>
    </row>
    <row r="136" spans="1:11" ht="15.75" thickBot="1" x14ac:dyDescent="0.3">
      <c r="A136" s="363" t="s">
        <v>31</v>
      </c>
      <c r="B136" s="253"/>
      <c r="C136" s="231">
        <v>80</v>
      </c>
      <c r="D136" s="234">
        <v>80</v>
      </c>
      <c r="E136" s="20"/>
      <c r="F136" s="27"/>
      <c r="G136" s="27"/>
      <c r="H136" s="20"/>
      <c r="I136" s="27"/>
      <c r="J136" s="24"/>
      <c r="K136" s="421"/>
    </row>
    <row r="137" spans="1:11" ht="15.75" thickBot="1" x14ac:dyDescent="0.3">
      <c r="A137" s="362" t="s">
        <v>405</v>
      </c>
      <c r="B137" s="335" t="s">
        <v>85</v>
      </c>
      <c r="C137" s="235"/>
      <c r="D137" s="235"/>
      <c r="E137" s="20">
        <v>4.8</v>
      </c>
      <c r="F137" s="27">
        <v>7.2</v>
      </c>
      <c r="G137" s="28">
        <v>15.4</v>
      </c>
      <c r="H137" s="20">
        <v>146</v>
      </c>
      <c r="I137" s="27">
        <v>0.19</v>
      </c>
      <c r="J137" s="24" t="s">
        <v>86</v>
      </c>
      <c r="K137" s="421"/>
    </row>
    <row r="138" spans="1:11" ht="15.75" thickBot="1" x14ac:dyDescent="0.3">
      <c r="A138" s="363" t="s">
        <v>40</v>
      </c>
      <c r="B138" s="253"/>
      <c r="C138" s="234">
        <v>30</v>
      </c>
      <c r="D138" s="234">
        <v>30</v>
      </c>
      <c r="E138" s="20"/>
      <c r="F138" s="27"/>
      <c r="G138" s="27"/>
      <c r="H138" s="20"/>
      <c r="I138" s="27"/>
      <c r="J138" s="24"/>
      <c r="K138" s="421"/>
    </row>
    <row r="139" spans="1:11" ht="15.75" thickBot="1" x14ac:dyDescent="0.3">
      <c r="A139" s="363" t="s">
        <v>87</v>
      </c>
      <c r="B139" s="253"/>
      <c r="C139" s="231">
        <v>7.14</v>
      </c>
      <c r="D139" s="234">
        <v>7</v>
      </c>
      <c r="E139" s="20"/>
      <c r="F139" s="27"/>
      <c r="G139" s="27"/>
      <c r="H139" s="20"/>
      <c r="I139" s="27"/>
      <c r="J139" s="24"/>
      <c r="K139" s="421"/>
    </row>
    <row r="140" spans="1:11" ht="15.75" thickBot="1" x14ac:dyDescent="0.3">
      <c r="A140" s="363" t="s">
        <v>33</v>
      </c>
      <c r="B140" s="255"/>
      <c r="C140" s="267">
        <v>5</v>
      </c>
      <c r="D140" s="267">
        <v>5</v>
      </c>
      <c r="E140" s="124" t="s">
        <v>5</v>
      </c>
      <c r="F140" s="124"/>
      <c r="G140" s="124"/>
      <c r="H140" s="124"/>
      <c r="I140" s="124"/>
      <c r="J140" s="25"/>
      <c r="K140" s="421"/>
    </row>
    <row r="141" spans="1:11" ht="15.75" thickBot="1" x14ac:dyDescent="0.3">
      <c r="A141" s="365" t="s">
        <v>41</v>
      </c>
      <c r="B141" s="332">
        <v>427</v>
      </c>
      <c r="C141" s="230"/>
      <c r="D141" s="230"/>
      <c r="E141" s="42">
        <f>E125+E132+E137</f>
        <v>14.36</v>
      </c>
      <c r="F141" s="42">
        <f t="shared" ref="F141:I141" si="5">F125+F132+F137</f>
        <v>15.809999999999999</v>
      </c>
      <c r="G141" s="42">
        <f t="shared" si="5"/>
        <v>57.059999999999995</v>
      </c>
      <c r="H141" s="42">
        <f t="shared" si="5"/>
        <v>429</v>
      </c>
      <c r="I141" s="42">
        <f t="shared" si="5"/>
        <v>0.79166666666666674</v>
      </c>
      <c r="J141" s="42"/>
      <c r="K141" s="387">
        <f>(H141*K220/H220)*100</f>
        <v>23.713710836447255</v>
      </c>
    </row>
    <row r="142" spans="1:11" ht="15.75" thickBot="1" x14ac:dyDescent="0.3">
      <c r="A142" s="364" t="s">
        <v>42</v>
      </c>
      <c r="B142" s="253"/>
      <c r="C142" s="247"/>
      <c r="D142" s="234"/>
      <c r="E142" s="27"/>
      <c r="F142" s="27"/>
      <c r="G142" s="27"/>
      <c r="H142" s="20"/>
      <c r="I142" s="27"/>
      <c r="J142" s="24"/>
      <c r="K142" s="421"/>
    </row>
    <row r="143" spans="1:11" ht="24" thickBot="1" x14ac:dyDescent="0.3">
      <c r="A143" s="362" t="s">
        <v>65</v>
      </c>
      <c r="B143" s="244">
        <v>70</v>
      </c>
      <c r="C143" s="242">
        <v>104.3</v>
      </c>
      <c r="D143" s="241">
        <v>70</v>
      </c>
      <c r="E143" s="45">
        <v>0.63</v>
      </c>
      <c r="F143" s="46">
        <v>0.14000000000000001</v>
      </c>
      <c r="G143" s="47">
        <v>5.67</v>
      </c>
      <c r="H143" s="46">
        <v>30.1</v>
      </c>
      <c r="I143" s="46">
        <v>42</v>
      </c>
      <c r="J143" s="24" t="s">
        <v>409</v>
      </c>
      <c r="K143" s="421"/>
    </row>
    <row r="144" spans="1:11" ht="15.75" thickBot="1" x14ac:dyDescent="0.3">
      <c r="A144" s="363" t="s">
        <v>530</v>
      </c>
      <c r="B144" s="244"/>
      <c r="C144" s="242"/>
      <c r="D144" s="241"/>
      <c r="E144" s="47"/>
      <c r="F144" s="46"/>
      <c r="G144" s="47"/>
      <c r="H144" s="45"/>
      <c r="I144" s="46"/>
      <c r="J144" s="24"/>
      <c r="K144" s="421"/>
    </row>
    <row r="145" spans="1:11" ht="15.75" thickBot="1" x14ac:dyDescent="0.3">
      <c r="A145" s="365" t="s">
        <v>41</v>
      </c>
      <c r="B145" s="332">
        <v>70</v>
      </c>
      <c r="C145" s="238"/>
      <c r="D145" s="246"/>
      <c r="E145" s="32">
        <f>E143</f>
        <v>0.63</v>
      </c>
      <c r="F145" s="32">
        <f t="shared" ref="F145:I145" si="6">F143</f>
        <v>0.14000000000000001</v>
      </c>
      <c r="G145" s="32">
        <f t="shared" si="6"/>
        <v>5.67</v>
      </c>
      <c r="H145" s="32">
        <f t="shared" si="6"/>
        <v>30.1</v>
      </c>
      <c r="I145" s="32">
        <f t="shared" si="6"/>
        <v>42</v>
      </c>
      <c r="J145" s="166"/>
      <c r="K145" s="387">
        <f>(H145*K220/H220)*100</f>
        <v>1.6638291286178613</v>
      </c>
    </row>
    <row r="146" spans="1:11" ht="15.75" thickBot="1" x14ac:dyDescent="0.3">
      <c r="A146" s="361" t="s">
        <v>44</v>
      </c>
      <c r="B146" s="331"/>
      <c r="C146" s="227"/>
      <c r="D146" s="268"/>
      <c r="E146" s="130"/>
      <c r="F146" s="130"/>
      <c r="G146" s="8"/>
      <c r="H146" s="130"/>
      <c r="I146" s="15"/>
      <c r="J146" s="24"/>
      <c r="K146" s="421"/>
    </row>
    <row r="147" spans="1:11" ht="24" thickBot="1" x14ac:dyDescent="0.3">
      <c r="A147" s="362" t="s">
        <v>495</v>
      </c>
      <c r="B147" s="253">
        <v>60</v>
      </c>
      <c r="C147" s="247"/>
      <c r="D147" s="269"/>
      <c r="E147" s="28">
        <v>1.1200000000000001</v>
      </c>
      <c r="F147" s="27">
        <v>3.18</v>
      </c>
      <c r="G147" s="28">
        <v>6.5</v>
      </c>
      <c r="H147" s="20">
        <v>59.04</v>
      </c>
      <c r="I147" s="27">
        <v>7.2</v>
      </c>
      <c r="J147" s="24" t="s">
        <v>494</v>
      </c>
      <c r="K147" s="421"/>
    </row>
    <row r="148" spans="1:11" ht="15.75" thickBot="1" x14ac:dyDescent="0.3">
      <c r="A148" s="364" t="s">
        <v>329</v>
      </c>
      <c r="B148" s="253"/>
      <c r="C148" s="247">
        <v>6.37</v>
      </c>
      <c r="D148" s="234">
        <v>6.37</v>
      </c>
      <c r="E148" s="28"/>
      <c r="F148" s="27"/>
      <c r="G148" s="28"/>
      <c r="H148" s="20"/>
      <c r="I148" s="15"/>
      <c r="J148" s="24"/>
      <c r="K148" s="421"/>
    </row>
    <row r="149" spans="1:11" ht="15.75" thickBot="1" x14ac:dyDescent="0.3">
      <c r="A149" s="364" t="s">
        <v>330</v>
      </c>
      <c r="B149" s="253"/>
      <c r="C149" s="247"/>
      <c r="D149" s="234">
        <v>40</v>
      </c>
      <c r="E149" s="28"/>
      <c r="F149" s="27"/>
      <c r="G149" s="28"/>
      <c r="H149" s="20"/>
      <c r="I149" s="15"/>
      <c r="J149" s="24"/>
      <c r="K149" s="421"/>
    </row>
    <row r="150" spans="1:11" ht="15.75" thickBot="1" x14ac:dyDescent="0.3">
      <c r="A150" s="364" t="s">
        <v>112</v>
      </c>
      <c r="B150" s="253"/>
      <c r="C150" s="247">
        <v>12.5</v>
      </c>
      <c r="D150" s="234">
        <v>10</v>
      </c>
      <c r="E150" s="28"/>
      <c r="F150" s="27"/>
      <c r="G150" s="28"/>
      <c r="H150" s="20"/>
      <c r="I150" s="15"/>
      <c r="J150" s="24"/>
      <c r="K150" s="421"/>
    </row>
    <row r="151" spans="1:11" ht="15.75" thickBot="1" x14ac:dyDescent="0.3">
      <c r="A151" s="364" t="s">
        <v>328</v>
      </c>
      <c r="B151" s="253"/>
      <c r="C151" s="247">
        <v>12.53</v>
      </c>
      <c r="D151" s="234">
        <v>7.5</v>
      </c>
      <c r="E151" s="28"/>
      <c r="F151" s="27"/>
      <c r="G151" s="28"/>
      <c r="H151" s="20"/>
      <c r="I151" s="15"/>
      <c r="J151" s="24"/>
      <c r="K151" s="421"/>
    </row>
    <row r="152" spans="1:11" ht="15.75" thickBot="1" x14ac:dyDescent="0.3">
      <c r="A152" s="364" t="s">
        <v>225</v>
      </c>
      <c r="B152" s="253"/>
      <c r="C152" s="247">
        <v>3</v>
      </c>
      <c r="D152" s="234">
        <v>3</v>
      </c>
      <c r="E152" s="28"/>
      <c r="F152" s="27"/>
      <c r="G152" s="28"/>
      <c r="H152" s="20"/>
      <c r="I152" s="15"/>
      <c r="J152" s="24"/>
      <c r="K152" s="421"/>
    </row>
    <row r="153" spans="1:11" ht="27" thickBot="1" x14ac:dyDescent="0.3">
      <c r="A153" s="362" t="s">
        <v>88</v>
      </c>
      <c r="B153" s="253" t="s">
        <v>283</v>
      </c>
      <c r="C153" s="247"/>
      <c r="D153" s="234"/>
      <c r="E153" s="20">
        <v>1.5</v>
      </c>
      <c r="F153" s="27">
        <v>3.9</v>
      </c>
      <c r="G153" s="28">
        <v>9.5</v>
      </c>
      <c r="H153" s="20">
        <v>79</v>
      </c>
      <c r="I153" s="27">
        <v>6.36</v>
      </c>
      <c r="J153" s="24" t="s">
        <v>90</v>
      </c>
      <c r="K153" s="421"/>
    </row>
    <row r="154" spans="1:11" ht="15.75" thickBot="1" x14ac:dyDescent="0.3">
      <c r="A154" s="363" t="s">
        <v>59</v>
      </c>
      <c r="B154" s="253"/>
      <c r="C154" s="247">
        <v>20</v>
      </c>
      <c r="D154" s="234">
        <v>16</v>
      </c>
      <c r="E154" s="20"/>
      <c r="F154" s="27"/>
      <c r="G154" s="20"/>
      <c r="H154" s="20"/>
      <c r="I154" s="27"/>
      <c r="J154" s="24"/>
      <c r="K154" s="421"/>
    </row>
    <row r="155" spans="1:11" ht="15.75" thickBot="1" x14ac:dyDescent="0.3">
      <c r="A155" s="363" t="s">
        <v>51</v>
      </c>
      <c r="B155" s="253"/>
      <c r="C155" s="247">
        <v>21.28</v>
      </c>
      <c r="D155" s="234">
        <v>16</v>
      </c>
      <c r="E155" s="20"/>
      <c r="F155" s="27"/>
      <c r="G155" s="28"/>
      <c r="H155" s="20"/>
      <c r="I155" s="27"/>
      <c r="J155" s="24"/>
      <c r="K155" s="421"/>
    </row>
    <row r="156" spans="1:11" ht="15.75" thickBot="1" x14ac:dyDescent="0.3">
      <c r="A156" s="363" t="s">
        <v>52</v>
      </c>
      <c r="B156" s="253"/>
      <c r="C156" s="247">
        <v>12.5</v>
      </c>
      <c r="D156" s="234">
        <v>10</v>
      </c>
      <c r="E156" s="20"/>
      <c r="F156" s="27"/>
      <c r="G156" s="28"/>
      <c r="H156" s="20"/>
      <c r="I156" s="15"/>
      <c r="J156" s="24"/>
      <c r="K156" s="421"/>
    </row>
    <row r="157" spans="1:11" ht="15.75" thickBot="1" x14ac:dyDescent="0.3">
      <c r="A157" s="363" t="s">
        <v>47</v>
      </c>
      <c r="B157" s="253"/>
      <c r="C157" s="247">
        <v>9.52</v>
      </c>
      <c r="D157" s="234">
        <v>8</v>
      </c>
      <c r="E157" s="20"/>
      <c r="F157" s="27"/>
      <c r="G157" s="28"/>
      <c r="H157" s="20"/>
      <c r="I157" s="15"/>
      <c r="J157" s="24"/>
      <c r="K157" s="421"/>
    </row>
    <row r="158" spans="1:11" ht="15.75" thickBot="1" x14ac:dyDescent="0.3">
      <c r="A158" s="363" t="s">
        <v>91</v>
      </c>
      <c r="B158" s="253"/>
      <c r="C158" s="247">
        <v>41</v>
      </c>
      <c r="D158" s="234">
        <v>32</v>
      </c>
      <c r="E158" s="20"/>
      <c r="F158" s="27"/>
      <c r="G158" s="28"/>
      <c r="H158" s="20"/>
      <c r="I158" s="15"/>
      <c r="J158" s="24"/>
      <c r="K158" s="421"/>
    </row>
    <row r="159" spans="1:11" ht="15.75" thickBot="1" x14ac:dyDescent="0.3">
      <c r="A159" s="363" t="s">
        <v>32</v>
      </c>
      <c r="B159" s="253"/>
      <c r="C159" s="247">
        <v>2.4</v>
      </c>
      <c r="D159" s="234">
        <v>2.4</v>
      </c>
      <c r="E159" s="20"/>
      <c r="F159" s="27"/>
      <c r="G159" s="28"/>
      <c r="H159" s="20"/>
      <c r="I159" s="15"/>
      <c r="J159" s="24"/>
      <c r="K159" s="421"/>
    </row>
    <row r="160" spans="1:11" ht="15.75" thickBot="1" x14ac:dyDescent="0.3">
      <c r="A160" s="363" t="s">
        <v>61</v>
      </c>
      <c r="B160" s="253"/>
      <c r="C160" s="247">
        <v>1</v>
      </c>
      <c r="D160" s="234">
        <v>1</v>
      </c>
      <c r="E160" s="20"/>
      <c r="F160" s="27"/>
      <c r="G160" s="28"/>
      <c r="H160" s="20"/>
      <c r="I160" s="15"/>
      <c r="J160" s="24"/>
      <c r="K160" s="421"/>
    </row>
    <row r="161" spans="1:11" ht="15.75" thickBot="1" x14ac:dyDescent="0.3">
      <c r="A161" s="363" t="s">
        <v>53</v>
      </c>
      <c r="B161" s="253"/>
      <c r="C161" s="247">
        <v>4</v>
      </c>
      <c r="D161" s="234">
        <v>4</v>
      </c>
      <c r="E161" s="20"/>
      <c r="F161" s="27"/>
      <c r="G161" s="28"/>
      <c r="H161" s="20"/>
      <c r="I161" s="15"/>
      <c r="J161" s="24"/>
      <c r="K161" s="421"/>
    </row>
    <row r="162" spans="1:11" ht="15.75" thickBot="1" x14ac:dyDescent="0.3">
      <c r="A162" s="364" t="s">
        <v>484</v>
      </c>
      <c r="B162" s="253"/>
      <c r="C162" s="247">
        <v>2</v>
      </c>
      <c r="D162" s="234">
        <v>2</v>
      </c>
      <c r="E162" s="20"/>
      <c r="F162" s="27"/>
      <c r="G162" s="28"/>
      <c r="H162" s="20"/>
      <c r="I162" s="15"/>
      <c r="J162" s="24"/>
      <c r="K162" s="421"/>
    </row>
    <row r="163" spans="1:11" ht="15.75" thickBot="1" x14ac:dyDescent="0.3">
      <c r="A163" s="363" t="s">
        <v>267</v>
      </c>
      <c r="B163" s="253"/>
      <c r="C163" s="247">
        <v>160</v>
      </c>
      <c r="D163" s="234">
        <v>160</v>
      </c>
      <c r="E163" s="20"/>
      <c r="F163" s="27"/>
      <c r="G163" s="28"/>
      <c r="H163" s="20"/>
      <c r="I163" s="15"/>
      <c r="J163" s="24"/>
      <c r="K163" s="421"/>
    </row>
    <row r="164" spans="1:11" ht="15.75" thickBot="1" x14ac:dyDescent="0.3">
      <c r="A164" s="363" t="s">
        <v>92</v>
      </c>
      <c r="B164" s="253"/>
      <c r="C164" s="247">
        <v>7</v>
      </c>
      <c r="D164" s="234">
        <v>7</v>
      </c>
      <c r="E164" s="28"/>
      <c r="F164" s="27"/>
      <c r="G164" s="28"/>
      <c r="H164" s="20"/>
      <c r="I164" s="38"/>
      <c r="J164" s="24"/>
      <c r="K164" s="421"/>
    </row>
    <row r="165" spans="1:11" ht="15.75" thickBot="1" x14ac:dyDescent="0.3">
      <c r="A165" s="362" t="s">
        <v>93</v>
      </c>
      <c r="B165" s="253">
        <v>200</v>
      </c>
      <c r="C165" s="270"/>
      <c r="D165" s="271"/>
      <c r="E165" s="28">
        <v>15.6</v>
      </c>
      <c r="F165" s="27">
        <v>15</v>
      </c>
      <c r="G165" s="28">
        <v>28</v>
      </c>
      <c r="H165" s="27">
        <v>309.5</v>
      </c>
      <c r="I165" s="28">
        <v>0.65</v>
      </c>
      <c r="J165" s="24" t="s">
        <v>94</v>
      </c>
      <c r="K165" s="421"/>
    </row>
    <row r="166" spans="1:11" ht="15.75" thickBot="1" x14ac:dyDescent="0.3">
      <c r="A166" s="363" t="s">
        <v>308</v>
      </c>
      <c r="B166" s="335"/>
      <c r="C166" s="247">
        <v>52</v>
      </c>
      <c r="D166" s="271">
        <v>52</v>
      </c>
      <c r="E166" s="28"/>
      <c r="F166" s="27"/>
      <c r="G166" s="28"/>
      <c r="H166" s="27"/>
      <c r="I166" s="28"/>
      <c r="J166" s="24"/>
      <c r="K166" s="421"/>
    </row>
    <row r="167" spans="1:11" ht="15.75" thickBot="1" x14ac:dyDescent="0.3">
      <c r="A167" s="363" t="s">
        <v>281</v>
      </c>
      <c r="B167" s="335"/>
      <c r="C167" s="247"/>
      <c r="D167" s="271">
        <v>32</v>
      </c>
      <c r="E167" s="28"/>
      <c r="F167" s="27"/>
      <c r="G167" s="28"/>
      <c r="H167" s="27"/>
      <c r="I167" s="28"/>
      <c r="J167" s="24"/>
      <c r="K167" s="421"/>
    </row>
    <row r="168" spans="1:11" ht="15.75" thickBot="1" x14ac:dyDescent="0.3">
      <c r="A168" s="363" t="s">
        <v>225</v>
      </c>
      <c r="B168" s="335"/>
      <c r="C168" s="270">
        <v>8</v>
      </c>
      <c r="D168" s="271">
        <v>8</v>
      </c>
      <c r="E168" s="28"/>
      <c r="F168" s="27"/>
      <c r="G168" s="28"/>
      <c r="H168" s="27"/>
      <c r="I168" s="28"/>
      <c r="J168" s="24"/>
      <c r="K168" s="421"/>
    </row>
    <row r="169" spans="1:11" ht="15.75" thickBot="1" x14ac:dyDescent="0.3">
      <c r="A169" s="363" t="s">
        <v>47</v>
      </c>
      <c r="B169" s="335"/>
      <c r="C169" s="270">
        <v>11.9</v>
      </c>
      <c r="D169" s="234">
        <v>10</v>
      </c>
      <c r="E169" s="28"/>
      <c r="F169" s="27"/>
      <c r="G169" s="28"/>
      <c r="H169" s="27"/>
      <c r="I169" s="38"/>
      <c r="J169" s="24"/>
      <c r="K169" s="421"/>
    </row>
    <row r="170" spans="1:11" ht="15.75" thickBot="1" x14ac:dyDescent="0.3">
      <c r="A170" s="363" t="s">
        <v>52</v>
      </c>
      <c r="B170" s="335"/>
      <c r="C170" s="270">
        <v>16.25</v>
      </c>
      <c r="D170" s="234">
        <v>13</v>
      </c>
      <c r="E170" s="28"/>
      <c r="F170" s="27"/>
      <c r="G170" s="28"/>
      <c r="H170" s="27"/>
      <c r="I170" s="38"/>
      <c r="J170" s="24"/>
      <c r="K170" s="421"/>
    </row>
    <row r="171" spans="1:11" ht="15.75" thickBot="1" x14ac:dyDescent="0.3">
      <c r="A171" s="363" t="s">
        <v>28</v>
      </c>
      <c r="B171" s="335"/>
      <c r="C171" s="270">
        <v>55</v>
      </c>
      <c r="D171" s="271">
        <v>55</v>
      </c>
      <c r="E171" s="20"/>
      <c r="F171" s="27"/>
      <c r="G171" s="28"/>
      <c r="H171" s="27"/>
      <c r="I171" s="28"/>
      <c r="J171" s="24"/>
      <c r="K171" s="421"/>
    </row>
    <row r="172" spans="1:11" ht="15.75" thickBot="1" x14ac:dyDescent="0.3">
      <c r="A172" s="363" t="s">
        <v>81</v>
      </c>
      <c r="B172" s="335"/>
      <c r="C172" s="270">
        <v>86</v>
      </c>
      <c r="D172" s="271">
        <v>86</v>
      </c>
      <c r="E172" s="28"/>
      <c r="F172" s="27"/>
      <c r="G172" s="28"/>
      <c r="H172" s="27"/>
      <c r="I172" s="38"/>
      <c r="J172" s="24"/>
      <c r="K172" s="421"/>
    </row>
    <row r="173" spans="1:11" ht="15.75" thickBot="1" x14ac:dyDescent="0.3">
      <c r="A173" s="364" t="s">
        <v>484</v>
      </c>
      <c r="B173" s="335"/>
      <c r="C173" s="271">
        <v>2</v>
      </c>
      <c r="D173" s="271">
        <v>2</v>
      </c>
      <c r="E173" s="27"/>
      <c r="F173" s="27"/>
      <c r="G173" s="27"/>
      <c r="H173" s="27"/>
      <c r="I173" s="23"/>
      <c r="J173" s="24"/>
      <c r="K173" s="421"/>
    </row>
    <row r="174" spans="1:11" ht="15.75" thickBot="1" x14ac:dyDescent="0.3">
      <c r="A174" s="363" t="s">
        <v>96</v>
      </c>
      <c r="B174" s="335"/>
      <c r="C174" s="270"/>
      <c r="D174" s="271">
        <v>168</v>
      </c>
      <c r="E174" s="28"/>
      <c r="F174" s="27"/>
      <c r="G174" s="28"/>
      <c r="H174" s="20"/>
      <c r="I174" s="23"/>
      <c r="J174" s="24"/>
      <c r="K174" s="421"/>
    </row>
    <row r="175" spans="1:11" ht="24" thickBot="1" x14ac:dyDescent="0.3">
      <c r="A175" s="362" t="s">
        <v>97</v>
      </c>
      <c r="B175" s="253">
        <v>150</v>
      </c>
      <c r="C175" s="247"/>
      <c r="D175" s="234"/>
      <c r="E175" s="20"/>
      <c r="F175" s="27"/>
      <c r="G175" s="28">
        <v>15</v>
      </c>
      <c r="H175" s="20">
        <v>60</v>
      </c>
      <c r="I175" s="27"/>
      <c r="J175" s="24" t="s">
        <v>98</v>
      </c>
      <c r="K175" s="421"/>
    </row>
    <row r="176" spans="1:11" ht="15.75" thickBot="1" x14ac:dyDescent="0.3">
      <c r="A176" s="363" t="s">
        <v>99</v>
      </c>
      <c r="B176" s="253"/>
      <c r="C176" s="247">
        <v>18</v>
      </c>
      <c r="D176" s="234">
        <v>18</v>
      </c>
      <c r="E176" s="20"/>
      <c r="F176" s="27"/>
      <c r="G176" s="28"/>
      <c r="H176" s="20"/>
      <c r="I176" s="27"/>
      <c r="J176" s="24"/>
      <c r="K176" s="421"/>
    </row>
    <row r="177" spans="1:11" ht="15.75" thickBot="1" x14ac:dyDescent="0.3">
      <c r="A177" s="363" t="s">
        <v>32</v>
      </c>
      <c r="B177" s="253"/>
      <c r="C177" s="234">
        <v>7.5</v>
      </c>
      <c r="D177" s="234">
        <v>7.5</v>
      </c>
      <c r="E177" s="27"/>
      <c r="F177" s="27"/>
      <c r="G177" s="27"/>
      <c r="H177" s="27"/>
      <c r="I177" s="27"/>
      <c r="J177" s="24"/>
      <c r="K177" s="421"/>
    </row>
    <row r="178" spans="1:11" ht="15.75" thickBot="1" x14ac:dyDescent="0.3">
      <c r="A178" s="363" t="s">
        <v>81</v>
      </c>
      <c r="B178" s="253"/>
      <c r="C178" s="234">
        <v>150</v>
      </c>
      <c r="D178" s="234">
        <v>150</v>
      </c>
      <c r="E178" s="27"/>
      <c r="F178" s="27"/>
      <c r="G178" s="27"/>
      <c r="H178" s="27"/>
      <c r="I178" s="27"/>
      <c r="J178" s="24"/>
      <c r="K178" s="421"/>
    </row>
    <row r="179" spans="1:11" ht="24" thickBot="1" x14ac:dyDescent="0.3">
      <c r="A179" s="362" t="s">
        <v>406</v>
      </c>
      <c r="B179" s="255">
        <v>30</v>
      </c>
      <c r="C179" s="254">
        <v>30</v>
      </c>
      <c r="D179" s="234">
        <v>30</v>
      </c>
      <c r="E179" s="27">
        <v>2.2799999999999998</v>
      </c>
      <c r="F179" s="28">
        <v>0.24</v>
      </c>
      <c r="G179" s="27">
        <v>14.76</v>
      </c>
      <c r="H179" s="28">
        <v>70.5</v>
      </c>
      <c r="I179" s="27">
        <v>0</v>
      </c>
      <c r="J179" s="16" t="s">
        <v>435</v>
      </c>
      <c r="K179" s="421"/>
    </row>
    <row r="180" spans="1:11" ht="24" thickBot="1" x14ac:dyDescent="0.3">
      <c r="A180" s="367" t="s">
        <v>282</v>
      </c>
      <c r="B180" s="336">
        <v>37.5</v>
      </c>
      <c r="C180" s="257">
        <v>37.5</v>
      </c>
      <c r="D180" s="257">
        <v>37.5</v>
      </c>
      <c r="E180" s="39">
        <v>2.48</v>
      </c>
      <c r="F180" s="40">
        <v>0.45</v>
      </c>
      <c r="G180" s="39">
        <v>14.85</v>
      </c>
      <c r="H180" s="40">
        <v>74.25</v>
      </c>
      <c r="I180" s="39"/>
      <c r="J180" s="16" t="s">
        <v>434</v>
      </c>
      <c r="K180" s="421"/>
    </row>
    <row r="181" spans="1:11" ht="15.75" thickBot="1" x14ac:dyDescent="0.3">
      <c r="A181" s="365" t="s">
        <v>41</v>
      </c>
      <c r="B181" s="341">
        <v>684.5</v>
      </c>
      <c r="C181" s="273"/>
      <c r="D181" s="274"/>
      <c r="E181" s="42">
        <f>E147+E153+E165+E175+E179+E180</f>
        <v>22.98</v>
      </c>
      <c r="F181" s="42">
        <f t="shared" ref="F181:I181" si="7">F147+F153+F165+F175+F179+F180</f>
        <v>22.769999999999996</v>
      </c>
      <c r="G181" s="42">
        <f t="shared" si="7"/>
        <v>88.61</v>
      </c>
      <c r="H181" s="42">
        <f t="shared" si="7"/>
        <v>652.29</v>
      </c>
      <c r="I181" s="42">
        <f t="shared" si="7"/>
        <v>14.21</v>
      </c>
      <c r="J181" s="24"/>
      <c r="K181" s="387">
        <f>(H181*K220/H220)*100</f>
        <v>36.05644858159949</v>
      </c>
    </row>
    <row r="182" spans="1:11" ht="15.75" thickBot="1" x14ac:dyDescent="0.3">
      <c r="A182" s="364" t="s">
        <v>64</v>
      </c>
      <c r="B182" s="338"/>
      <c r="C182" s="245"/>
      <c r="D182" s="241"/>
      <c r="E182" s="46"/>
      <c r="F182" s="46"/>
      <c r="G182" s="46"/>
      <c r="H182" s="46"/>
      <c r="I182" s="61"/>
      <c r="J182" s="6"/>
      <c r="K182" s="421"/>
    </row>
    <row r="183" spans="1:11" ht="24" thickBot="1" x14ac:dyDescent="0.3">
      <c r="A183" s="362" t="s">
        <v>314</v>
      </c>
      <c r="B183" s="244">
        <v>165</v>
      </c>
      <c r="C183" s="245"/>
      <c r="D183" s="241"/>
      <c r="E183" s="46">
        <v>4.79</v>
      </c>
      <c r="F183" s="46">
        <v>4.13</v>
      </c>
      <c r="G183" s="46">
        <v>6.93</v>
      </c>
      <c r="H183" s="46">
        <v>83.6</v>
      </c>
      <c r="I183" s="46">
        <v>0.5</v>
      </c>
      <c r="J183" s="24" t="s">
        <v>247</v>
      </c>
      <c r="K183" s="421"/>
    </row>
    <row r="184" spans="1:11" ht="15.75" thickBot="1" x14ac:dyDescent="0.3">
      <c r="A184" s="363" t="s">
        <v>531</v>
      </c>
      <c r="B184" s="244"/>
      <c r="C184" s="245">
        <v>170</v>
      </c>
      <c r="D184" s="241">
        <v>165</v>
      </c>
      <c r="E184" s="46"/>
      <c r="F184" s="46"/>
      <c r="G184" s="46"/>
      <c r="H184" s="46"/>
      <c r="I184" s="46"/>
      <c r="J184" s="24"/>
      <c r="K184" s="421"/>
    </row>
    <row r="185" spans="1:11" ht="24" thickBot="1" x14ac:dyDescent="0.3">
      <c r="A185" s="362" t="s">
        <v>276</v>
      </c>
      <c r="B185" s="253">
        <v>50</v>
      </c>
      <c r="C185" s="231"/>
      <c r="D185" s="234"/>
      <c r="E185" s="83">
        <v>2.92</v>
      </c>
      <c r="F185" s="28">
        <v>3.13</v>
      </c>
      <c r="G185" s="27">
        <v>29</v>
      </c>
      <c r="H185" s="28">
        <v>155.84</v>
      </c>
      <c r="I185" s="27">
        <v>0.19</v>
      </c>
      <c r="J185" s="24" t="s">
        <v>277</v>
      </c>
      <c r="K185" s="421"/>
    </row>
    <row r="186" spans="1:11" ht="15.75" thickBot="1" x14ac:dyDescent="0.3">
      <c r="A186" s="364" t="s">
        <v>60</v>
      </c>
      <c r="B186" s="253"/>
      <c r="C186" s="247">
        <v>25</v>
      </c>
      <c r="D186" s="234">
        <v>25</v>
      </c>
      <c r="E186" s="83"/>
      <c r="F186" s="124"/>
      <c r="G186" s="124"/>
      <c r="H186" s="124"/>
      <c r="I186" s="28"/>
      <c r="J186" s="24"/>
      <c r="K186" s="421"/>
    </row>
    <row r="187" spans="1:11" ht="15.75" thickBot="1" x14ac:dyDescent="0.3">
      <c r="A187" s="364" t="s">
        <v>75</v>
      </c>
      <c r="B187" s="253"/>
      <c r="C187" s="247">
        <v>1.33</v>
      </c>
      <c r="D187" s="234">
        <v>1.33</v>
      </c>
      <c r="E187" s="83"/>
      <c r="F187" s="124"/>
      <c r="G187" s="124"/>
      <c r="H187" s="124"/>
      <c r="I187" s="28"/>
      <c r="J187" s="24"/>
      <c r="K187" s="421"/>
    </row>
    <row r="188" spans="1:11" ht="15.75" thickBot="1" x14ac:dyDescent="0.3">
      <c r="A188" s="364" t="s">
        <v>33</v>
      </c>
      <c r="B188" s="253"/>
      <c r="C188" s="247">
        <v>1.1299999999999999</v>
      </c>
      <c r="D188" s="234">
        <v>1.1299999999999999</v>
      </c>
      <c r="E188" s="83"/>
      <c r="F188" s="124"/>
      <c r="G188" s="124"/>
      <c r="H188" s="124"/>
      <c r="I188" s="28"/>
      <c r="J188" s="24"/>
      <c r="K188" s="421"/>
    </row>
    <row r="189" spans="1:11" ht="15.75" thickBot="1" x14ac:dyDescent="0.3">
      <c r="A189" s="364" t="s">
        <v>69</v>
      </c>
      <c r="B189" s="253"/>
      <c r="C189" s="247">
        <v>1.6</v>
      </c>
      <c r="D189" s="234">
        <v>1.33</v>
      </c>
      <c r="E189" s="83"/>
      <c r="F189" s="124"/>
      <c r="G189" s="124"/>
      <c r="H189" s="124"/>
      <c r="I189" s="28"/>
      <c r="J189" s="24"/>
      <c r="K189" s="421"/>
    </row>
    <row r="190" spans="1:11" ht="15.75" thickBot="1" x14ac:dyDescent="0.3">
      <c r="A190" s="364" t="s">
        <v>484</v>
      </c>
      <c r="B190" s="253"/>
      <c r="C190" s="247">
        <v>0.39</v>
      </c>
      <c r="D190" s="234">
        <v>0.39</v>
      </c>
      <c r="E190" s="83"/>
      <c r="F190" s="124"/>
      <c r="G190" s="124"/>
      <c r="H190" s="124"/>
      <c r="I190" s="28"/>
      <c r="J190" s="24"/>
      <c r="K190" s="421"/>
    </row>
    <row r="191" spans="1:11" ht="15.75" thickBot="1" x14ac:dyDescent="0.3">
      <c r="A191" s="363" t="s">
        <v>119</v>
      </c>
      <c r="B191" s="253"/>
      <c r="C191" s="247">
        <v>0.31</v>
      </c>
      <c r="D191" s="234">
        <v>0.31</v>
      </c>
      <c r="E191" s="83"/>
      <c r="F191" s="124"/>
      <c r="G191" s="124"/>
      <c r="H191" s="124"/>
      <c r="I191" s="28"/>
      <c r="J191" s="24"/>
      <c r="K191" s="421"/>
    </row>
    <row r="192" spans="1:11" ht="15.75" thickBot="1" x14ac:dyDescent="0.3">
      <c r="A192" s="364" t="s">
        <v>81</v>
      </c>
      <c r="B192" s="253"/>
      <c r="C192" s="247">
        <v>10</v>
      </c>
      <c r="D192" s="234">
        <v>10</v>
      </c>
      <c r="E192" s="83"/>
      <c r="F192" s="124"/>
      <c r="G192" s="124"/>
      <c r="H192" s="124"/>
      <c r="I192" s="28"/>
      <c r="J192" s="24"/>
      <c r="K192" s="421"/>
    </row>
    <row r="193" spans="1:11" ht="15.75" thickBot="1" x14ac:dyDescent="0.3">
      <c r="A193" s="364" t="s">
        <v>278</v>
      </c>
      <c r="B193" s="253"/>
      <c r="C193" s="247"/>
      <c r="D193" s="234">
        <v>39</v>
      </c>
      <c r="E193" s="83"/>
      <c r="F193" s="124"/>
      <c r="G193" s="124"/>
      <c r="H193" s="124"/>
      <c r="I193" s="28"/>
      <c r="J193" s="24"/>
      <c r="K193" s="421"/>
    </row>
    <row r="194" spans="1:11" ht="15.75" thickBot="1" x14ac:dyDescent="0.3">
      <c r="A194" s="364" t="s">
        <v>258</v>
      </c>
      <c r="B194" s="253"/>
      <c r="C194" s="247">
        <v>1.1599999999999999</v>
      </c>
      <c r="D194" s="234">
        <v>1.1599999999999999</v>
      </c>
      <c r="E194" s="83"/>
      <c r="F194" s="124"/>
      <c r="G194" s="124"/>
      <c r="H194" s="124"/>
      <c r="I194" s="28"/>
      <c r="J194" s="24"/>
      <c r="K194" s="421"/>
    </row>
    <row r="195" spans="1:11" ht="15.75" thickBot="1" x14ac:dyDescent="0.3">
      <c r="A195" s="364" t="s">
        <v>168</v>
      </c>
      <c r="B195" s="253"/>
      <c r="C195" s="247">
        <v>16.8</v>
      </c>
      <c r="D195" s="234">
        <v>16.7</v>
      </c>
      <c r="E195" s="83"/>
      <c r="F195" s="124"/>
      <c r="G195" s="124"/>
      <c r="H195" s="124"/>
      <c r="I195" s="28"/>
      <c r="J195" s="24"/>
      <c r="K195" s="421"/>
    </row>
    <row r="196" spans="1:11" ht="15.75" thickBot="1" x14ac:dyDescent="0.3">
      <c r="A196" s="364" t="s">
        <v>279</v>
      </c>
      <c r="B196" s="253"/>
      <c r="C196" s="247">
        <v>0.17</v>
      </c>
      <c r="D196" s="234">
        <v>0.17</v>
      </c>
      <c r="E196" s="83"/>
      <c r="F196" s="124"/>
      <c r="G196" s="124"/>
      <c r="H196" s="124"/>
      <c r="I196" s="28"/>
      <c r="J196" s="24"/>
      <c r="K196" s="421"/>
    </row>
    <row r="197" spans="1:11" ht="15.75" thickBot="1" x14ac:dyDescent="0.3">
      <c r="A197" s="364" t="s">
        <v>280</v>
      </c>
      <c r="B197" s="253"/>
      <c r="C197" s="247">
        <v>1.2</v>
      </c>
      <c r="D197" s="234">
        <v>1</v>
      </c>
      <c r="E197" s="83"/>
      <c r="F197" s="124"/>
      <c r="G197" s="124"/>
      <c r="H197" s="124"/>
      <c r="I197" s="28"/>
      <c r="J197" s="24"/>
      <c r="K197" s="421"/>
    </row>
    <row r="198" spans="1:11" ht="15.75" thickBot="1" x14ac:dyDescent="0.3">
      <c r="A198" s="370"/>
      <c r="B198" s="342">
        <v>215</v>
      </c>
      <c r="C198" s="275"/>
      <c r="D198" s="275"/>
      <c r="E198" s="156">
        <f>E183+E185</f>
        <v>7.71</v>
      </c>
      <c r="F198" s="156">
        <f t="shared" ref="F198:I198" si="8">F183+F185</f>
        <v>7.26</v>
      </c>
      <c r="G198" s="156">
        <f t="shared" si="8"/>
        <v>35.93</v>
      </c>
      <c r="H198" s="156">
        <f t="shared" si="8"/>
        <v>239.44</v>
      </c>
      <c r="I198" s="156">
        <f t="shared" si="8"/>
        <v>0.69</v>
      </c>
      <c r="J198" s="386"/>
      <c r="K198" s="387">
        <f>(H198*K220/H220)*100</f>
        <v>13.235456696221284</v>
      </c>
    </row>
    <row r="199" spans="1:11" ht="15.75" thickBot="1" x14ac:dyDescent="0.3">
      <c r="A199" s="363" t="s">
        <v>388</v>
      </c>
      <c r="B199" s="244"/>
      <c r="C199" s="242"/>
      <c r="D199" s="241"/>
      <c r="E199" s="140"/>
      <c r="F199" s="142"/>
      <c r="G199" s="142"/>
      <c r="H199" s="142"/>
      <c r="I199" s="141"/>
      <c r="J199" s="24"/>
      <c r="K199" s="421"/>
    </row>
    <row r="200" spans="1:11" ht="24" thickBot="1" x14ac:dyDescent="0.3">
      <c r="A200" s="362" t="s">
        <v>475</v>
      </c>
      <c r="B200" s="253">
        <v>60</v>
      </c>
      <c r="C200" s="247"/>
      <c r="D200" s="234"/>
      <c r="E200" s="83">
        <v>0.75</v>
      </c>
      <c r="F200" s="28">
        <v>0.06</v>
      </c>
      <c r="G200" s="129">
        <v>6.97</v>
      </c>
      <c r="H200" s="28">
        <v>31.4</v>
      </c>
      <c r="I200" s="27"/>
      <c r="J200" s="24" t="s">
        <v>324</v>
      </c>
      <c r="K200" s="421"/>
    </row>
    <row r="201" spans="1:11" ht="15.75" thickBot="1" x14ac:dyDescent="0.3">
      <c r="A201" s="364" t="s">
        <v>112</v>
      </c>
      <c r="B201" s="253"/>
      <c r="C201" s="247">
        <v>72.5</v>
      </c>
      <c r="D201" s="234">
        <v>58</v>
      </c>
      <c r="E201" s="83"/>
      <c r="F201" s="28"/>
      <c r="G201" s="129"/>
      <c r="H201" s="28"/>
      <c r="I201" s="27"/>
      <c r="J201" s="24"/>
      <c r="K201" s="421"/>
    </row>
    <row r="202" spans="1:11" ht="15.75" thickBot="1" x14ac:dyDescent="0.3">
      <c r="A202" s="364" t="s">
        <v>75</v>
      </c>
      <c r="B202" s="253"/>
      <c r="C202" s="247">
        <v>3</v>
      </c>
      <c r="D202" s="234">
        <v>3</v>
      </c>
      <c r="E202" s="83"/>
      <c r="F202" s="28"/>
      <c r="G202" s="129"/>
      <c r="H202" s="28"/>
      <c r="I202" s="27"/>
      <c r="J202" s="24"/>
      <c r="K202" s="421"/>
    </row>
    <row r="203" spans="1:11" ht="15.75" thickBot="1" x14ac:dyDescent="0.3">
      <c r="A203" s="362" t="s">
        <v>444</v>
      </c>
      <c r="B203" s="253" t="s">
        <v>284</v>
      </c>
      <c r="C203" s="247"/>
      <c r="D203" s="234"/>
      <c r="E203" s="28">
        <v>19.850000000000001</v>
      </c>
      <c r="F203" s="27">
        <v>14.35</v>
      </c>
      <c r="G203" s="28">
        <v>29.1</v>
      </c>
      <c r="H203" s="20">
        <v>315.35000000000002</v>
      </c>
      <c r="I203" s="27">
        <v>0.28000000000000003</v>
      </c>
      <c r="J203" s="24" t="s">
        <v>101</v>
      </c>
      <c r="K203" s="421"/>
    </row>
    <row r="204" spans="1:11" ht="15.75" thickBot="1" x14ac:dyDescent="0.3">
      <c r="A204" s="363" t="s">
        <v>102</v>
      </c>
      <c r="B204" s="253"/>
      <c r="C204" s="247">
        <v>76.5</v>
      </c>
      <c r="D204" s="234">
        <v>75</v>
      </c>
      <c r="E204" s="28"/>
      <c r="F204" s="27"/>
      <c r="G204" s="28"/>
      <c r="H204" s="20"/>
      <c r="I204" s="27"/>
      <c r="J204" s="24"/>
      <c r="K204" s="421"/>
    </row>
    <row r="205" spans="1:11" ht="15.75" thickBot="1" x14ac:dyDescent="0.3">
      <c r="A205" s="363" t="s">
        <v>103</v>
      </c>
      <c r="B205" s="253"/>
      <c r="C205" s="247">
        <v>8.4</v>
      </c>
      <c r="D205" s="234">
        <v>8.4</v>
      </c>
      <c r="E205" s="28"/>
      <c r="F205" s="27"/>
      <c r="G205" s="28"/>
      <c r="H205" s="20"/>
      <c r="I205" s="27"/>
      <c r="J205" s="24"/>
      <c r="K205" s="421"/>
    </row>
    <row r="206" spans="1:11" ht="15.75" thickBot="1" x14ac:dyDescent="0.3">
      <c r="A206" s="363" t="s">
        <v>48</v>
      </c>
      <c r="B206" s="253"/>
      <c r="C206" s="247">
        <v>6.3</v>
      </c>
      <c r="D206" s="234">
        <v>5.25</v>
      </c>
      <c r="E206" s="28"/>
      <c r="F206" s="27"/>
      <c r="G206" s="28"/>
      <c r="H206" s="20"/>
      <c r="I206" s="27"/>
      <c r="J206" s="24"/>
      <c r="K206" s="421"/>
    </row>
    <row r="207" spans="1:11" ht="15.75" thickBot="1" x14ac:dyDescent="0.3">
      <c r="A207" s="363" t="s">
        <v>32</v>
      </c>
      <c r="B207" s="253"/>
      <c r="C207" s="247">
        <v>4.4800000000000004</v>
      </c>
      <c r="D207" s="234">
        <v>4.4800000000000004</v>
      </c>
      <c r="E207" s="28"/>
      <c r="F207" s="27"/>
      <c r="G207" s="28"/>
      <c r="H207" s="20"/>
      <c r="I207" s="27"/>
      <c r="J207" s="24"/>
      <c r="K207" s="421"/>
    </row>
    <row r="208" spans="1:11" ht="15.75" thickBot="1" x14ac:dyDescent="0.3">
      <c r="A208" s="363" t="s">
        <v>30</v>
      </c>
      <c r="B208" s="253"/>
      <c r="C208" s="247">
        <v>15</v>
      </c>
      <c r="D208" s="234">
        <v>15</v>
      </c>
      <c r="E208" s="28"/>
      <c r="F208" s="27"/>
      <c r="G208" s="28"/>
      <c r="H208" s="20"/>
      <c r="I208" s="27"/>
      <c r="J208" s="24"/>
      <c r="K208" s="421"/>
    </row>
    <row r="209" spans="1:12" ht="15.75" thickBot="1" x14ac:dyDescent="0.3">
      <c r="A209" s="363" t="s">
        <v>92</v>
      </c>
      <c r="B209" s="253"/>
      <c r="C209" s="247">
        <v>10</v>
      </c>
      <c r="D209" s="234">
        <v>10</v>
      </c>
      <c r="E209" s="28"/>
      <c r="F209" s="27"/>
      <c r="G209" s="28"/>
      <c r="H209" s="20"/>
      <c r="I209" s="27"/>
      <c r="J209" s="24"/>
      <c r="K209" s="421"/>
    </row>
    <row r="210" spans="1:12" ht="15.75" thickBot="1" x14ac:dyDescent="0.3">
      <c r="A210" s="363" t="s">
        <v>53</v>
      </c>
      <c r="B210" s="253"/>
      <c r="C210" s="247">
        <v>0.7</v>
      </c>
      <c r="D210" s="234">
        <v>0.7</v>
      </c>
      <c r="E210" s="28"/>
      <c r="F210" s="15"/>
      <c r="G210" s="38"/>
      <c r="H210" s="20"/>
      <c r="I210" s="27"/>
      <c r="J210" s="24"/>
      <c r="K210" s="421"/>
    </row>
    <row r="211" spans="1:12" ht="15.75" thickBot="1" x14ac:dyDescent="0.3">
      <c r="A211" s="363" t="s">
        <v>104</v>
      </c>
      <c r="B211" s="253"/>
      <c r="C211" s="247">
        <v>20</v>
      </c>
      <c r="D211" s="234">
        <v>20</v>
      </c>
      <c r="E211" s="28"/>
      <c r="F211" s="27"/>
      <c r="G211" s="28"/>
      <c r="H211" s="20"/>
      <c r="I211" s="27"/>
      <c r="J211" s="24"/>
      <c r="K211" s="421"/>
    </row>
    <row r="212" spans="1:12" ht="15.75" thickBot="1" x14ac:dyDescent="0.3">
      <c r="A212" s="364" t="s">
        <v>484</v>
      </c>
      <c r="B212" s="253"/>
      <c r="C212" s="247">
        <v>0.7</v>
      </c>
      <c r="D212" s="234">
        <v>0.7</v>
      </c>
      <c r="E212" s="28"/>
      <c r="F212" s="27"/>
      <c r="G212" s="28"/>
      <c r="H212" s="20"/>
      <c r="I212" s="27"/>
      <c r="J212" s="24"/>
      <c r="K212" s="421"/>
    </row>
    <row r="213" spans="1:12" ht="15.75" thickBot="1" x14ac:dyDescent="0.3">
      <c r="A213" s="362" t="s">
        <v>105</v>
      </c>
      <c r="B213" s="254" t="s">
        <v>407</v>
      </c>
      <c r="C213" s="247"/>
      <c r="D213" s="234"/>
      <c r="E213" s="20">
        <v>0.12</v>
      </c>
      <c r="F213" s="27">
        <v>0.02</v>
      </c>
      <c r="G213" s="28">
        <v>10.199999999999999</v>
      </c>
      <c r="H213" s="20">
        <v>41</v>
      </c>
      <c r="I213" s="27"/>
      <c r="J213" s="24" t="s">
        <v>106</v>
      </c>
      <c r="K213" s="421"/>
    </row>
    <row r="214" spans="1:12" ht="15.75" thickBot="1" x14ac:dyDescent="0.3">
      <c r="A214" s="363" t="s">
        <v>74</v>
      </c>
      <c r="B214" s="253"/>
      <c r="C214" s="247">
        <v>0.45</v>
      </c>
      <c r="D214" s="234">
        <v>0.45</v>
      </c>
      <c r="E214" s="20"/>
      <c r="F214" s="27"/>
      <c r="G214" s="28"/>
      <c r="H214" s="20"/>
      <c r="I214" s="27"/>
      <c r="J214" s="24"/>
      <c r="K214" s="421"/>
    </row>
    <row r="215" spans="1:12" ht="15.75" thickBot="1" x14ac:dyDescent="0.3">
      <c r="A215" s="363" t="s">
        <v>32</v>
      </c>
      <c r="B215" s="253"/>
      <c r="C215" s="247">
        <v>10</v>
      </c>
      <c r="D215" s="234">
        <v>10</v>
      </c>
      <c r="E215" s="20"/>
      <c r="F215" s="27"/>
      <c r="G215" s="20"/>
      <c r="H215" s="20"/>
      <c r="I215" s="27"/>
      <c r="J215" s="24"/>
      <c r="K215" s="421"/>
    </row>
    <row r="216" spans="1:12" ht="15.75" thickBot="1" x14ac:dyDescent="0.3">
      <c r="A216" s="363" t="s">
        <v>107</v>
      </c>
      <c r="B216" s="253"/>
      <c r="C216" s="234">
        <v>8</v>
      </c>
      <c r="D216" s="234">
        <v>7</v>
      </c>
      <c r="E216" s="27"/>
      <c r="F216" s="28"/>
      <c r="G216" s="20"/>
      <c r="H216" s="27"/>
      <c r="I216" s="27"/>
      <c r="J216" s="24"/>
      <c r="K216" s="421"/>
    </row>
    <row r="217" spans="1:12" ht="15.75" thickBot="1" x14ac:dyDescent="0.3">
      <c r="A217" s="363" t="s">
        <v>31</v>
      </c>
      <c r="B217" s="253"/>
      <c r="C217" s="234">
        <v>180</v>
      </c>
      <c r="D217" s="234">
        <v>180</v>
      </c>
      <c r="E217" s="27"/>
      <c r="F217" s="28"/>
      <c r="G217" s="27"/>
      <c r="H217" s="28"/>
      <c r="I217" s="27"/>
      <c r="J217" s="24"/>
      <c r="K217" s="421"/>
    </row>
    <row r="218" spans="1:12" ht="24" thickBot="1" x14ac:dyDescent="0.3">
      <c r="A218" s="362" t="s">
        <v>406</v>
      </c>
      <c r="B218" s="255">
        <v>30</v>
      </c>
      <c r="C218" s="254">
        <v>30</v>
      </c>
      <c r="D218" s="234">
        <v>30</v>
      </c>
      <c r="E218" s="27">
        <v>2.2799999999999998</v>
      </c>
      <c r="F218" s="28">
        <v>0.24</v>
      </c>
      <c r="G218" s="27">
        <v>14.76</v>
      </c>
      <c r="H218" s="28">
        <v>70.5</v>
      </c>
      <c r="I218" s="27">
        <v>0</v>
      </c>
      <c r="J218" s="16" t="s">
        <v>435</v>
      </c>
      <c r="K218" s="421"/>
    </row>
    <row r="219" spans="1:12" ht="15.75" thickBot="1" x14ac:dyDescent="0.3">
      <c r="A219" s="361" t="s">
        <v>41</v>
      </c>
      <c r="B219" s="343">
        <v>412</v>
      </c>
      <c r="C219" s="276"/>
      <c r="D219" s="277"/>
      <c r="E219" s="62">
        <f>E200+E203+E213+E218</f>
        <v>23.000000000000004</v>
      </c>
      <c r="F219" s="62">
        <f t="shared" ref="F219:I219" si="9">F200+F203+F213+F218</f>
        <v>14.67</v>
      </c>
      <c r="G219" s="62">
        <f t="shared" si="9"/>
        <v>61.029999999999994</v>
      </c>
      <c r="H219" s="62">
        <f t="shared" si="9"/>
        <v>458.25</v>
      </c>
      <c r="I219" s="62">
        <f t="shared" si="9"/>
        <v>0.28000000000000003</v>
      </c>
      <c r="J219" s="166"/>
      <c r="K219" s="387">
        <f>(H219*K220/H220)*100</f>
        <v>25.330554757114115</v>
      </c>
    </row>
    <row r="220" spans="1:12" ht="15.75" thickBot="1" x14ac:dyDescent="0.3">
      <c r="A220" s="365" t="s">
        <v>76</v>
      </c>
      <c r="B220" s="344">
        <f>B141+B145+B181+B198+B219</f>
        <v>1808.5</v>
      </c>
      <c r="C220" s="274"/>
      <c r="D220" s="274"/>
      <c r="E220" s="32">
        <f>E141+E145+E181+E198+E219</f>
        <v>68.680000000000007</v>
      </c>
      <c r="F220" s="32">
        <f>F141+F145+F181+F198+F219</f>
        <v>60.65</v>
      </c>
      <c r="G220" s="32">
        <f>G141+G145+G181+G198+G219</f>
        <v>248.3</v>
      </c>
      <c r="H220" s="32">
        <f>H141+H145+H181+H198+H219</f>
        <v>1809.08</v>
      </c>
      <c r="I220" s="32">
        <f>I141+I145+I181+I198+I219</f>
        <v>57.971666666666664</v>
      </c>
      <c r="J220" s="166"/>
      <c r="K220" s="388">
        <v>1</v>
      </c>
      <c r="L220" s="176"/>
    </row>
    <row r="221" spans="1:12" x14ac:dyDescent="0.25">
      <c r="A221" s="364"/>
      <c r="B221" s="262"/>
      <c r="C221" s="262"/>
      <c r="D221" s="247"/>
      <c r="E221" s="63"/>
      <c r="F221" s="63"/>
      <c r="G221" s="63"/>
      <c r="H221" s="64"/>
      <c r="I221" s="64"/>
      <c r="J221" s="7"/>
      <c r="K221" s="390"/>
    </row>
    <row r="222" spans="1:12" ht="15.75" thickBot="1" x14ac:dyDescent="0.3">
      <c r="A222" s="364" t="s">
        <v>108</v>
      </c>
      <c r="B222" s="223"/>
      <c r="C222" s="224"/>
      <c r="H222" s="56"/>
      <c r="I222" s="56"/>
      <c r="J222" s="17"/>
      <c r="K222" s="391"/>
    </row>
    <row r="223" spans="1:12" ht="24" thickBot="1" x14ac:dyDescent="0.3">
      <c r="A223" s="358" t="s">
        <v>7</v>
      </c>
      <c r="B223" s="328" t="s">
        <v>8</v>
      </c>
      <c r="C223" s="227" t="s">
        <v>9</v>
      </c>
      <c r="D223" s="227" t="s">
        <v>9</v>
      </c>
      <c r="E223" s="130" t="s">
        <v>10</v>
      </c>
      <c r="F223" s="131"/>
      <c r="G223" s="132"/>
      <c r="H223" s="130" t="s">
        <v>11</v>
      </c>
      <c r="I223" s="8" t="s">
        <v>12</v>
      </c>
      <c r="J223" s="79" t="s">
        <v>78</v>
      </c>
      <c r="K223" s="403" t="s">
        <v>443</v>
      </c>
    </row>
    <row r="224" spans="1:12" ht="15.75" thickBot="1" x14ac:dyDescent="0.3">
      <c r="A224" s="369" t="s">
        <v>14</v>
      </c>
      <c r="B224" s="329" t="s">
        <v>15</v>
      </c>
      <c r="C224" s="229" t="s">
        <v>16</v>
      </c>
      <c r="D224" s="229" t="s">
        <v>16</v>
      </c>
      <c r="E224" s="12"/>
      <c r="F224" s="13"/>
      <c r="G224" s="13"/>
      <c r="H224" s="10" t="s">
        <v>17</v>
      </c>
      <c r="I224" s="65"/>
      <c r="J224" s="169" t="s">
        <v>79</v>
      </c>
      <c r="K224" s="403"/>
    </row>
    <row r="225" spans="1:11" ht="15.75" thickBot="1" x14ac:dyDescent="0.3">
      <c r="A225" s="363"/>
      <c r="B225" s="249"/>
      <c r="C225" s="230" t="s">
        <v>18</v>
      </c>
      <c r="D225" s="230" t="s">
        <v>19</v>
      </c>
      <c r="E225" s="8" t="s">
        <v>20</v>
      </c>
      <c r="F225" s="8" t="s">
        <v>21</v>
      </c>
      <c r="G225" s="131" t="s">
        <v>22</v>
      </c>
      <c r="H225" s="130" t="s">
        <v>23</v>
      </c>
      <c r="I225" s="8" t="s">
        <v>24</v>
      </c>
      <c r="J225" s="16"/>
      <c r="K225" s="403"/>
    </row>
    <row r="226" spans="1:11" ht="15.75" thickBot="1" x14ac:dyDescent="0.3">
      <c r="A226" s="361" t="s">
        <v>25</v>
      </c>
      <c r="B226" s="331"/>
      <c r="C226" s="279"/>
      <c r="D226" s="232"/>
      <c r="E226" s="57"/>
      <c r="F226" s="21"/>
      <c r="G226" s="55"/>
      <c r="H226" s="57"/>
      <c r="I226" s="21"/>
      <c r="J226" s="24"/>
      <c r="K226" s="415"/>
    </row>
    <row r="227" spans="1:11" ht="15.75" thickBot="1" x14ac:dyDescent="0.3">
      <c r="A227" s="362" t="s">
        <v>541</v>
      </c>
      <c r="B227" s="253" t="s">
        <v>26</v>
      </c>
      <c r="C227" s="234"/>
      <c r="D227" s="234"/>
      <c r="E227" s="27">
        <v>6</v>
      </c>
      <c r="F227" s="27">
        <v>7</v>
      </c>
      <c r="G227" s="27">
        <v>28</v>
      </c>
      <c r="H227" s="27">
        <v>199</v>
      </c>
      <c r="I227" s="27">
        <v>0.22</v>
      </c>
      <c r="J227" s="24" t="s">
        <v>109</v>
      </c>
      <c r="K227" s="415"/>
    </row>
    <row r="228" spans="1:11" ht="15.75" thickBot="1" x14ac:dyDescent="0.3">
      <c r="A228" s="364" t="s">
        <v>110</v>
      </c>
      <c r="B228" s="249"/>
      <c r="C228" s="234">
        <v>25</v>
      </c>
      <c r="D228" s="254">
        <v>25</v>
      </c>
      <c r="E228" s="27"/>
      <c r="F228" s="28"/>
      <c r="G228" s="27"/>
      <c r="H228" s="28"/>
      <c r="I228" s="27"/>
      <c r="J228" s="24"/>
      <c r="K228" s="415"/>
    </row>
    <row r="229" spans="1:11" ht="15.75" thickBot="1" x14ac:dyDescent="0.3">
      <c r="A229" s="363" t="s">
        <v>30</v>
      </c>
      <c r="B229" s="249"/>
      <c r="C229" s="231">
        <v>100</v>
      </c>
      <c r="D229" s="234">
        <v>100</v>
      </c>
      <c r="E229" s="27"/>
      <c r="F229" s="28"/>
      <c r="G229" s="27"/>
      <c r="H229" s="28"/>
      <c r="I229" s="27"/>
      <c r="J229" s="24"/>
      <c r="K229" s="415"/>
    </row>
    <row r="230" spans="1:11" ht="15.75" thickBot="1" x14ac:dyDescent="0.3">
      <c r="A230" s="363" t="s">
        <v>31</v>
      </c>
      <c r="B230" s="249"/>
      <c r="C230" s="231">
        <v>76</v>
      </c>
      <c r="D230" s="234">
        <v>76</v>
      </c>
      <c r="E230" s="27"/>
      <c r="F230" s="28"/>
      <c r="G230" s="27"/>
      <c r="H230" s="28"/>
      <c r="I230" s="27"/>
      <c r="J230" s="24"/>
      <c r="K230" s="415"/>
    </row>
    <row r="231" spans="1:11" ht="15.75" thickBot="1" x14ac:dyDescent="0.3">
      <c r="A231" s="363" t="s">
        <v>32</v>
      </c>
      <c r="B231" s="249"/>
      <c r="C231" s="231">
        <v>5</v>
      </c>
      <c r="D231" s="234">
        <v>5</v>
      </c>
      <c r="E231" s="27"/>
      <c r="F231" s="28"/>
      <c r="G231" s="27"/>
      <c r="H231" s="28"/>
      <c r="I231" s="27"/>
      <c r="J231" s="24"/>
      <c r="K231" s="415"/>
    </row>
    <row r="232" spans="1:11" ht="15.75" thickBot="1" x14ac:dyDescent="0.3">
      <c r="A232" s="364" t="s">
        <v>484</v>
      </c>
      <c r="B232" s="249"/>
      <c r="C232" s="231">
        <v>1</v>
      </c>
      <c r="D232" s="234">
        <v>1</v>
      </c>
      <c r="E232" s="27"/>
      <c r="F232" s="28"/>
      <c r="G232" s="27"/>
      <c r="H232" s="28"/>
      <c r="I232" s="27"/>
      <c r="J232" s="24"/>
      <c r="K232" s="415"/>
    </row>
    <row r="233" spans="1:11" ht="15.75" thickBot="1" x14ac:dyDescent="0.3">
      <c r="A233" s="363" t="s">
        <v>33</v>
      </c>
      <c r="B233" s="249"/>
      <c r="C233" s="231">
        <v>5</v>
      </c>
      <c r="D233" s="234">
        <v>5</v>
      </c>
      <c r="E233" s="27"/>
      <c r="F233" s="28"/>
      <c r="G233" s="27"/>
      <c r="H233" s="28"/>
      <c r="I233" s="27"/>
      <c r="J233" s="24"/>
      <c r="K233" s="415"/>
    </row>
    <row r="234" spans="1:11" ht="24" thickBot="1" x14ac:dyDescent="0.3">
      <c r="A234" s="362" t="s">
        <v>542</v>
      </c>
      <c r="B234" s="244" t="s">
        <v>125</v>
      </c>
      <c r="C234" s="280"/>
      <c r="D234" s="281"/>
      <c r="E234" s="45">
        <v>2.67</v>
      </c>
      <c r="F234" s="46">
        <v>2.34</v>
      </c>
      <c r="G234" s="47">
        <v>14.31</v>
      </c>
      <c r="H234" s="46">
        <v>89</v>
      </c>
      <c r="I234" s="45">
        <v>1.2</v>
      </c>
      <c r="J234" s="24" t="s">
        <v>425</v>
      </c>
      <c r="K234" s="415"/>
    </row>
    <row r="235" spans="1:11" ht="15.75" thickBot="1" x14ac:dyDescent="0.3">
      <c r="A235" s="363" t="s">
        <v>74</v>
      </c>
      <c r="B235" s="338"/>
      <c r="C235" s="242">
        <v>0.45</v>
      </c>
      <c r="D235" s="241">
        <v>0.45</v>
      </c>
      <c r="E235" s="45"/>
      <c r="F235" s="45"/>
      <c r="G235" s="46"/>
      <c r="H235" s="46"/>
      <c r="I235" s="45"/>
      <c r="J235" s="24"/>
      <c r="K235" s="415"/>
    </row>
    <row r="236" spans="1:11" ht="15.75" thickBot="1" x14ac:dyDescent="0.3">
      <c r="A236" s="363" t="s">
        <v>32</v>
      </c>
      <c r="B236" s="338"/>
      <c r="C236" s="242">
        <v>10</v>
      </c>
      <c r="D236" s="241">
        <v>10</v>
      </c>
      <c r="E236" s="45"/>
      <c r="F236" s="45"/>
      <c r="G236" s="46"/>
      <c r="H236" s="45"/>
      <c r="I236" s="45"/>
      <c r="J236" s="24"/>
      <c r="K236" s="415"/>
    </row>
    <row r="237" spans="1:11" ht="15.75" thickBot="1" x14ac:dyDescent="0.3">
      <c r="A237" s="363" t="s">
        <v>30</v>
      </c>
      <c r="B237" s="338"/>
      <c r="C237" s="242">
        <v>92</v>
      </c>
      <c r="D237" s="241">
        <v>90</v>
      </c>
      <c r="E237" s="45"/>
      <c r="F237" s="45"/>
      <c r="G237" s="46"/>
      <c r="H237" s="45"/>
      <c r="I237" s="45"/>
      <c r="J237" s="24"/>
      <c r="K237" s="415"/>
    </row>
    <row r="238" spans="1:11" ht="15.75" thickBot="1" x14ac:dyDescent="0.3">
      <c r="A238" s="363" t="s">
        <v>31</v>
      </c>
      <c r="B238" s="338"/>
      <c r="C238" s="242">
        <v>90</v>
      </c>
      <c r="D238" s="241">
        <v>90</v>
      </c>
      <c r="E238" s="45"/>
      <c r="F238" s="45"/>
      <c r="G238" s="46"/>
      <c r="H238" s="45"/>
      <c r="I238" s="45"/>
      <c r="J238" s="24"/>
      <c r="K238" s="415"/>
    </row>
    <row r="239" spans="1:11" ht="15.75" thickBot="1" x14ac:dyDescent="0.3">
      <c r="A239" s="362" t="s">
        <v>543</v>
      </c>
      <c r="B239" s="253" t="s">
        <v>38</v>
      </c>
      <c r="C239" s="236"/>
      <c r="D239" s="235"/>
      <c r="E239" s="20">
        <v>2.2999999999999998</v>
      </c>
      <c r="F239" s="27">
        <v>4.5</v>
      </c>
      <c r="G239" s="28">
        <v>15.4</v>
      </c>
      <c r="H239" s="20">
        <v>111</v>
      </c>
      <c r="I239" s="27"/>
      <c r="J239" s="24" t="s">
        <v>39</v>
      </c>
      <c r="K239" s="415"/>
    </row>
    <row r="240" spans="1:11" ht="15.75" thickBot="1" x14ac:dyDescent="0.3">
      <c r="A240" s="363" t="s">
        <v>40</v>
      </c>
      <c r="B240" s="253"/>
      <c r="C240" s="234">
        <v>30</v>
      </c>
      <c r="D240" s="234">
        <v>30</v>
      </c>
      <c r="E240" s="20"/>
      <c r="F240" s="27"/>
      <c r="G240" s="27"/>
      <c r="H240" s="20"/>
      <c r="I240" s="27"/>
      <c r="J240" s="24"/>
      <c r="K240" s="415"/>
    </row>
    <row r="241" spans="1:11" ht="15.75" thickBot="1" x14ac:dyDescent="0.3">
      <c r="A241" s="363" t="s">
        <v>33</v>
      </c>
      <c r="B241" s="255"/>
      <c r="C241" s="267">
        <v>5</v>
      </c>
      <c r="D241" s="267">
        <v>5</v>
      </c>
      <c r="E241" s="124" t="s">
        <v>5</v>
      </c>
      <c r="F241" s="124"/>
      <c r="G241" s="124"/>
      <c r="H241" s="124"/>
      <c r="I241" s="124"/>
      <c r="J241" s="25"/>
      <c r="K241" s="415"/>
    </row>
    <row r="242" spans="1:11" ht="15.75" thickBot="1" x14ac:dyDescent="0.3">
      <c r="A242" s="365" t="s">
        <v>41</v>
      </c>
      <c r="B242" s="332">
        <v>430</v>
      </c>
      <c r="C242" s="238"/>
      <c r="D242" s="230"/>
      <c r="E242" s="32">
        <f>E227+E234+E239</f>
        <v>10.969999999999999</v>
      </c>
      <c r="F242" s="32">
        <f t="shared" ref="F242:I242" si="10">F227+F234+F239</f>
        <v>13.84</v>
      </c>
      <c r="G242" s="32">
        <f t="shared" si="10"/>
        <v>57.71</v>
      </c>
      <c r="H242" s="32">
        <f t="shared" si="10"/>
        <v>399</v>
      </c>
      <c r="I242" s="32">
        <f t="shared" si="10"/>
        <v>1.42</v>
      </c>
      <c r="J242" s="166"/>
      <c r="K242" s="387">
        <f>(H242*K330/H330)*100</f>
        <v>21.563721065972015</v>
      </c>
    </row>
    <row r="243" spans="1:11" ht="15.75" thickBot="1" x14ac:dyDescent="0.3">
      <c r="A243" s="364" t="s">
        <v>42</v>
      </c>
      <c r="B243" s="331"/>
      <c r="C243" s="247"/>
      <c r="D243" s="234"/>
      <c r="E243" s="8"/>
      <c r="F243" s="28"/>
      <c r="G243" s="8"/>
      <c r="H243" s="28"/>
      <c r="I243" s="21"/>
      <c r="J243" s="24"/>
      <c r="K243" s="415"/>
    </row>
    <row r="244" spans="1:11" ht="24" thickBot="1" x14ac:dyDescent="0.3">
      <c r="A244" s="362" t="s">
        <v>519</v>
      </c>
      <c r="B244" s="333">
        <v>100</v>
      </c>
      <c r="C244" s="240">
        <v>100</v>
      </c>
      <c r="D244" s="239">
        <v>100</v>
      </c>
      <c r="E244" s="20">
        <v>0.5</v>
      </c>
      <c r="F244" s="27">
        <v>0</v>
      </c>
      <c r="G244" s="28">
        <v>10.1</v>
      </c>
      <c r="H244" s="27">
        <v>42.67</v>
      </c>
      <c r="I244" s="20">
        <v>2</v>
      </c>
      <c r="J244" s="24" t="s">
        <v>403</v>
      </c>
      <c r="K244" s="415"/>
    </row>
    <row r="245" spans="1:11" ht="15.75" thickBot="1" x14ac:dyDescent="0.3">
      <c r="A245" s="363" t="s">
        <v>236</v>
      </c>
      <c r="B245" s="333"/>
      <c r="C245" s="240"/>
      <c r="D245" s="239"/>
      <c r="E245" s="20"/>
      <c r="F245" s="27"/>
      <c r="G245" s="28"/>
      <c r="H245" s="27"/>
      <c r="I245" s="20"/>
      <c r="J245" s="24"/>
      <c r="K245" s="415"/>
    </row>
    <row r="246" spans="1:11" ht="24" thickBot="1" x14ac:dyDescent="0.3">
      <c r="A246" s="371" t="s">
        <v>65</v>
      </c>
      <c r="B246" s="244">
        <v>70</v>
      </c>
      <c r="C246" s="242">
        <v>116.9</v>
      </c>
      <c r="D246" s="241">
        <v>70</v>
      </c>
      <c r="E246" s="45">
        <v>1.05</v>
      </c>
      <c r="F246" s="46">
        <v>0.35</v>
      </c>
      <c r="G246" s="47">
        <v>14.7</v>
      </c>
      <c r="H246" s="46">
        <v>66.5</v>
      </c>
      <c r="I246" s="46">
        <v>7</v>
      </c>
      <c r="J246" s="24" t="s">
        <v>254</v>
      </c>
      <c r="K246" s="415"/>
    </row>
    <row r="247" spans="1:11" ht="15.75" thickBot="1" x14ac:dyDescent="0.3">
      <c r="A247" s="372" t="s">
        <v>533</v>
      </c>
      <c r="B247" s="244"/>
      <c r="C247" s="242"/>
      <c r="D247" s="241"/>
      <c r="E247" s="45"/>
      <c r="F247" s="46"/>
      <c r="G247" s="47"/>
      <c r="H247" s="45"/>
      <c r="I247" s="46"/>
      <c r="J247" s="24"/>
      <c r="K247" s="415"/>
    </row>
    <row r="248" spans="1:11" ht="15.75" thickBot="1" x14ac:dyDescent="0.3">
      <c r="A248" s="365" t="s">
        <v>41</v>
      </c>
      <c r="B248" s="332">
        <v>170</v>
      </c>
      <c r="C248" s="238"/>
      <c r="D248" s="246"/>
      <c r="E248" s="32">
        <f>E244+E246</f>
        <v>1.55</v>
      </c>
      <c r="F248" s="32">
        <f t="shared" ref="F248:I248" si="11">F244+F246</f>
        <v>0.35</v>
      </c>
      <c r="G248" s="32">
        <f t="shared" si="11"/>
        <v>24.799999999999997</v>
      </c>
      <c r="H248" s="32">
        <f t="shared" si="11"/>
        <v>109.17</v>
      </c>
      <c r="I248" s="32">
        <f t="shared" si="11"/>
        <v>9</v>
      </c>
      <c r="J248" s="166"/>
      <c r="K248" s="387">
        <f>(H248*K330/H330)*100</f>
        <v>5.9000286435392599</v>
      </c>
    </row>
    <row r="249" spans="1:11" ht="15.75" thickBot="1" x14ac:dyDescent="0.3">
      <c r="A249" s="361" t="s">
        <v>44</v>
      </c>
      <c r="B249" s="331"/>
      <c r="C249" s="279"/>
      <c r="D249" s="268"/>
      <c r="E249" s="130"/>
      <c r="F249" s="8"/>
      <c r="G249" s="131"/>
      <c r="H249" s="130"/>
      <c r="I249" s="21"/>
      <c r="J249" s="24"/>
      <c r="K249" s="415"/>
    </row>
    <row r="250" spans="1:11" ht="24" thickBot="1" x14ac:dyDescent="0.3">
      <c r="A250" s="362" t="s">
        <v>496</v>
      </c>
      <c r="B250" s="345">
        <v>60</v>
      </c>
      <c r="C250" s="282"/>
      <c r="D250" s="283"/>
      <c r="E250" s="204">
        <v>1</v>
      </c>
      <c r="F250" s="202">
        <v>2.5099999999999998</v>
      </c>
      <c r="G250" s="203">
        <v>4.92</v>
      </c>
      <c r="H250" s="202">
        <v>46.26</v>
      </c>
      <c r="I250" s="203">
        <v>5.88</v>
      </c>
      <c r="J250" s="20" t="s">
        <v>525</v>
      </c>
      <c r="K250" s="415"/>
    </row>
    <row r="251" spans="1:11" ht="15.75" thickBot="1" x14ac:dyDescent="0.3">
      <c r="A251" s="363" t="s">
        <v>45</v>
      </c>
      <c r="B251" s="253"/>
      <c r="C251" s="247">
        <v>38.4</v>
      </c>
      <c r="D251" s="234">
        <v>30</v>
      </c>
      <c r="E251" s="28"/>
      <c r="F251" s="20"/>
      <c r="G251" s="28"/>
      <c r="H251" s="20"/>
      <c r="I251" s="27"/>
      <c r="J251" s="20"/>
      <c r="K251" s="415"/>
    </row>
    <row r="252" spans="1:11" ht="15.75" thickBot="1" x14ac:dyDescent="0.3">
      <c r="A252" s="363" t="s">
        <v>311</v>
      </c>
      <c r="B252" s="253"/>
      <c r="C252" s="247">
        <v>23.1</v>
      </c>
      <c r="D252" s="234">
        <v>15</v>
      </c>
      <c r="E252" s="28"/>
      <c r="F252" s="20"/>
      <c r="G252" s="28"/>
      <c r="H252" s="20"/>
      <c r="I252" s="27"/>
      <c r="J252" s="20"/>
      <c r="K252" s="415"/>
    </row>
    <row r="253" spans="1:11" ht="15.75" thickBot="1" x14ac:dyDescent="0.3">
      <c r="A253" s="363" t="s">
        <v>480</v>
      </c>
      <c r="B253" s="253"/>
      <c r="C253" s="247">
        <v>12.24</v>
      </c>
      <c r="D253" s="234">
        <v>10.8</v>
      </c>
      <c r="E253" s="28"/>
      <c r="F253" s="20"/>
      <c r="G253" s="28"/>
      <c r="H253" s="20"/>
      <c r="I253" s="27"/>
      <c r="J253" s="20"/>
      <c r="K253" s="415"/>
    </row>
    <row r="254" spans="1:11" ht="15.75" thickBot="1" x14ac:dyDescent="0.3">
      <c r="A254" s="363" t="s">
        <v>188</v>
      </c>
      <c r="B254" s="253"/>
      <c r="C254" s="247">
        <v>3.6</v>
      </c>
      <c r="D254" s="234">
        <v>3</v>
      </c>
      <c r="E254" s="28"/>
      <c r="F254" s="20"/>
      <c r="G254" s="28"/>
      <c r="H254" s="20"/>
      <c r="I254" s="27"/>
      <c r="J254" s="20"/>
      <c r="K254" s="415"/>
    </row>
    <row r="255" spans="1:11" ht="15.75" thickBot="1" x14ac:dyDescent="0.3">
      <c r="A255" s="363" t="s">
        <v>225</v>
      </c>
      <c r="B255" s="253"/>
      <c r="C255" s="247">
        <v>2.4</v>
      </c>
      <c r="D255" s="234">
        <v>2.4</v>
      </c>
      <c r="E255" s="28"/>
      <c r="F255" s="20"/>
      <c r="G255" s="28"/>
      <c r="H255" s="20"/>
      <c r="I255" s="27"/>
      <c r="J255" s="20"/>
      <c r="K255" s="415"/>
    </row>
    <row r="256" spans="1:11" ht="24" thickBot="1" x14ac:dyDescent="0.3">
      <c r="A256" s="362" t="s">
        <v>412</v>
      </c>
      <c r="B256" s="253" t="s">
        <v>89</v>
      </c>
      <c r="C256" s="247"/>
      <c r="D256" s="234"/>
      <c r="E256" s="20">
        <v>7.9</v>
      </c>
      <c r="F256" s="27">
        <v>7</v>
      </c>
      <c r="G256" s="28">
        <v>13.24</v>
      </c>
      <c r="H256" s="20">
        <v>157.9</v>
      </c>
      <c r="I256" s="27">
        <v>13.96</v>
      </c>
      <c r="J256" s="24" t="s">
        <v>354</v>
      </c>
      <c r="K256" s="415"/>
    </row>
    <row r="257" spans="1:11" ht="15.75" thickBot="1" x14ac:dyDescent="0.3">
      <c r="A257" s="363" t="s">
        <v>51</v>
      </c>
      <c r="B257" s="253"/>
      <c r="C257" s="247">
        <v>53.2</v>
      </c>
      <c r="D257" s="234">
        <v>40</v>
      </c>
      <c r="E257" s="28"/>
      <c r="F257" s="27"/>
      <c r="G257" s="28"/>
      <c r="H257" s="20"/>
      <c r="I257" s="27"/>
      <c r="J257" s="24"/>
      <c r="K257" s="415"/>
    </row>
    <row r="258" spans="1:11" ht="15.75" thickBot="1" x14ac:dyDescent="0.3">
      <c r="A258" s="363" t="s">
        <v>114</v>
      </c>
      <c r="B258" s="253"/>
      <c r="C258" s="247">
        <v>16.2</v>
      </c>
      <c r="D258" s="234">
        <v>16</v>
      </c>
      <c r="E258" s="28"/>
      <c r="F258" s="27"/>
      <c r="G258" s="28"/>
      <c r="H258" s="20"/>
      <c r="I258" s="27"/>
      <c r="J258" s="24"/>
      <c r="K258" s="415"/>
    </row>
    <row r="259" spans="1:11" ht="15.75" thickBot="1" x14ac:dyDescent="0.3">
      <c r="A259" s="363" t="s">
        <v>52</v>
      </c>
      <c r="B259" s="253"/>
      <c r="C259" s="247">
        <v>12.8</v>
      </c>
      <c r="D259" s="234">
        <v>10</v>
      </c>
      <c r="E259" s="28"/>
      <c r="F259" s="27"/>
      <c r="G259" s="28"/>
      <c r="H259" s="20"/>
      <c r="I259" s="27"/>
      <c r="J259" s="24"/>
      <c r="K259" s="415"/>
    </row>
    <row r="260" spans="1:11" ht="15.75" thickBot="1" x14ac:dyDescent="0.3">
      <c r="A260" s="363" t="s">
        <v>47</v>
      </c>
      <c r="B260" s="253"/>
      <c r="C260" s="247">
        <v>9.6</v>
      </c>
      <c r="D260" s="234">
        <v>8</v>
      </c>
      <c r="E260" s="28"/>
      <c r="F260" s="27"/>
      <c r="G260" s="28"/>
      <c r="H260" s="20"/>
      <c r="I260" s="27"/>
      <c r="J260" s="24"/>
      <c r="K260" s="415"/>
    </row>
    <row r="261" spans="1:11" ht="15.75" thickBot="1" x14ac:dyDescent="0.3">
      <c r="A261" s="363" t="s">
        <v>53</v>
      </c>
      <c r="B261" s="253"/>
      <c r="C261" s="247">
        <v>4</v>
      </c>
      <c r="D261" s="234">
        <v>4</v>
      </c>
      <c r="E261" s="28"/>
      <c r="F261" s="27"/>
      <c r="G261" s="28"/>
      <c r="H261" s="20"/>
      <c r="I261" s="27"/>
      <c r="J261" s="24"/>
      <c r="K261" s="415"/>
    </row>
    <row r="262" spans="1:11" ht="15.75" thickBot="1" x14ac:dyDescent="0.3">
      <c r="A262" s="364" t="s">
        <v>484</v>
      </c>
      <c r="B262" s="253"/>
      <c r="C262" s="247">
        <v>0.2</v>
      </c>
      <c r="D262" s="234">
        <v>0.2</v>
      </c>
      <c r="E262" s="28"/>
      <c r="F262" s="27"/>
      <c r="G262" s="28"/>
      <c r="H262" s="20"/>
      <c r="I262" s="27"/>
      <c r="J262" s="24"/>
      <c r="K262" s="415"/>
    </row>
    <row r="263" spans="1:11" ht="15.75" thickBot="1" x14ac:dyDescent="0.3">
      <c r="A263" s="363" t="s">
        <v>31</v>
      </c>
      <c r="B263" s="253"/>
      <c r="C263" s="247">
        <v>140</v>
      </c>
      <c r="D263" s="234">
        <v>140</v>
      </c>
      <c r="E263" s="28"/>
      <c r="F263" s="27"/>
      <c r="G263" s="28"/>
      <c r="H263" s="20"/>
      <c r="I263" s="27"/>
      <c r="J263" s="24"/>
      <c r="K263" s="415"/>
    </row>
    <row r="264" spans="1:11" ht="15.75" thickBot="1" x14ac:dyDescent="0.3">
      <c r="A264" s="364" t="s">
        <v>377</v>
      </c>
      <c r="B264" s="346"/>
      <c r="C264" s="284">
        <v>29.5</v>
      </c>
      <c r="D264" s="285">
        <v>26.2</v>
      </c>
      <c r="E264" s="28"/>
      <c r="F264" s="27"/>
      <c r="G264" s="28"/>
      <c r="H264" s="20"/>
      <c r="I264" s="27"/>
      <c r="J264" s="24"/>
      <c r="K264" s="415"/>
    </row>
    <row r="265" spans="1:11" ht="15.75" thickBot="1" x14ac:dyDescent="0.3">
      <c r="A265" s="364" t="s">
        <v>378</v>
      </c>
      <c r="B265" s="346"/>
      <c r="C265" s="286"/>
      <c r="D265" s="285">
        <v>10</v>
      </c>
      <c r="E265" s="28"/>
      <c r="F265" s="27"/>
      <c r="G265" s="28"/>
      <c r="H265" s="20"/>
      <c r="I265" s="27"/>
      <c r="J265" s="24"/>
      <c r="K265" s="415"/>
    </row>
    <row r="266" spans="1:11" ht="24" thickBot="1" x14ac:dyDescent="0.3">
      <c r="A266" s="362" t="s">
        <v>172</v>
      </c>
      <c r="B266" s="253" t="s">
        <v>173</v>
      </c>
      <c r="C266" s="247"/>
      <c r="D266" s="234"/>
      <c r="E266" s="28">
        <v>7.7</v>
      </c>
      <c r="F266" s="27">
        <v>7.6</v>
      </c>
      <c r="G266" s="28">
        <v>6.4</v>
      </c>
      <c r="H266" s="20">
        <v>125</v>
      </c>
      <c r="I266" s="27">
        <v>7.0000000000000007E-2</v>
      </c>
      <c r="J266" s="24" t="s">
        <v>386</v>
      </c>
      <c r="K266" s="415"/>
    </row>
    <row r="267" spans="1:11" ht="15.75" thickBot="1" x14ac:dyDescent="0.3">
      <c r="A267" s="363" t="s">
        <v>309</v>
      </c>
      <c r="B267" s="253"/>
      <c r="C267" s="247">
        <v>39.700000000000003</v>
      </c>
      <c r="D267" s="234">
        <v>38</v>
      </c>
      <c r="E267" s="28"/>
      <c r="F267" s="27"/>
      <c r="G267" s="28"/>
      <c r="H267" s="20"/>
      <c r="I267" s="27"/>
      <c r="J267" s="24"/>
      <c r="K267" s="415"/>
    </row>
    <row r="268" spans="1:11" ht="15.75" thickBot="1" x14ac:dyDescent="0.3">
      <c r="A268" s="363" t="s">
        <v>528</v>
      </c>
      <c r="B268" s="253"/>
      <c r="C268" s="247"/>
      <c r="D268" s="234">
        <v>38</v>
      </c>
      <c r="E268" s="28"/>
      <c r="F268" s="27"/>
      <c r="G268" s="28"/>
      <c r="H268" s="20"/>
      <c r="I268" s="27"/>
      <c r="J268" s="24"/>
      <c r="K268" s="415"/>
    </row>
    <row r="269" spans="1:11" ht="15.75" thickBot="1" x14ac:dyDescent="0.3">
      <c r="A269" s="366" t="s">
        <v>406</v>
      </c>
      <c r="B269" s="253"/>
      <c r="C269" s="247">
        <v>8</v>
      </c>
      <c r="D269" s="234">
        <v>8</v>
      </c>
      <c r="E269" s="28"/>
      <c r="F269" s="27"/>
      <c r="G269" s="28"/>
      <c r="H269" s="20"/>
      <c r="I269" s="27"/>
      <c r="J269" s="24"/>
      <c r="K269" s="415"/>
    </row>
    <row r="270" spans="1:11" ht="15.75" thickBot="1" x14ac:dyDescent="0.3">
      <c r="A270" s="363" t="s">
        <v>31</v>
      </c>
      <c r="B270" s="253"/>
      <c r="C270" s="247">
        <v>10</v>
      </c>
      <c r="D270" s="234">
        <v>10</v>
      </c>
      <c r="E270" s="28"/>
      <c r="F270" s="27"/>
      <c r="G270" s="28"/>
      <c r="H270" s="20"/>
      <c r="I270" s="27"/>
      <c r="J270" s="24"/>
      <c r="K270" s="415"/>
    </row>
    <row r="271" spans="1:11" ht="15.75" thickBot="1" x14ac:dyDescent="0.3">
      <c r="A271" s="363" t="s">
        <v>188</v>
      </c>
      <c r="B271" s="253"/>
      <c r="C271" s="247">
        <v>4.2</v>
      </c>
      <c r="D271" s="234">
        <v>3.5</v>
      </c>
      <c r="E271" s="28"/>
      <c r="F271" s="27"/>
      <c r="G271" s="28"/>
      <c r="H271" s="20"/>
      <c r="I271" s="27"/>
      <c r="J271" s="24"/>
      <c r="K271" s="415"/>
    </row>
    <row r="272" spans="1:11" ht="15.75" thickBot="1" x14ac:dyDescent="0.3">
      <c r="A272" s="363" t="s">
        <v>50</v>
      </c>
      <c r="B272" s="253"/>
      <c r="C272" s="247"/>
      <c r="D272" s="234">
        <v>59</v>
      </c>
      <c r="E272" s="28"/>
      <c r="F272" s="27"/>
      <c r="G272" s="28"/>
      <c r="H272" s="20"/>
      <c r="I272" s="27"/>
      <c r="J272" s="24"/>
      <c r="K272" s="415"/>
    </row>
    <row r="273" spans="1:22" ht="15.75" thickBot="1" x14ac:dyDescent="0.3">
      <c r="A273" s="363" t="s">
        <v>33</v>
      </c>
      <c r="B273" s="253"/>
      <c r="C273" s="247">
        <v>2</v>
      </c>
      <c r="D273" s="234">
        <v>2</v>
      </c>
      <c r="E273" s="28"/>
      <c r="F273" s="27"/>
      <c r="G273" s="28"/>
      <c r="H273" s="20"/>
      <c r="I273" s="27"/>
      <c r="J273" s="24"/>
      <c r="K273" s="415"/>
    </row>
    <row r="274" spans="1:22" ht="15.75" thickBot="1" x14ac:dyDescent="0.3">
      <c r="A274" s="363" t="s">
        <v>174</v>
      </c>
      <c r="B274" s="253"/>
      <c r="C274" s="247"/>
      <c r="D274" s="234"/>
      <c r="E274" s="28"/>
      <c r="F274" s="27"/>
      <c r="G274" s="28"/>
      <c r="H274" s="20"/>
      <c r="I274" s="27"/>
      <c r="J274" s="24"/>
      <c r="K274" s="415"/>
      <c r="L274" s="25"/>
      <c r="M274" s="25"/>
      <c r="N274" s="33"/>
      <c r="O274" s="28"/>
      <c r="P274" s="28"/>
      <c r="Q274" s="28"/>
      <c r="R274" s="28"/>
      <c r="S274" s="28"/>
      <c r="T274" s="28"/>
      <c r="U274" s="28"/>
      <c r="V274" s="25"/>
    </row>
    <row r="275" spans="1:22" ht="15.75" thickBot="1" x14ac:dyDescent="0.3">
      <c r="A275" s="363" t="s">
        <v>30</v>
      </c>
      <c r="B275" s="253"/>
      <c r="C275" s="247">
        <v>12.5</v>
      </c>
      <c r="D275" s="234">
        <v>12.5</v>
      </c>
      <c r="E275" s="28"/>
      <c r="F275" s="27"/>
      <c r="G275" s="28"/>
      <c r="H275" s="20"/>
      <c r="I275" s="27"/>
      <c r="J275" s="24"/>
      <c r="K275" s="415"/>
      <c r="L275" s="25"/>
      <c r="M275" s="25"/>
      <c r="N275" s="33"/>
      <c r="O275" s="28"/>
      <c r="P275" s="28"/>
      <c r="Q275" s="28"/>
      <c r="R275" s="28"/>
      <c r="S275" s="28"/>
      <c r="T275" s="28"/>
      <c r="U275" s="28"/>
      <c r="V275" s="25"/>
    </row>
    <row r="276" spans="1:22" ht="15.75" thickBot="1" x14ac:dyDescent="0.3">
      <c r="A276" s="363" t="s">
        <v>33</v>
      </c>
      <c r="B276" s="253"/>
      <c r="C276" s="247">
        <v>1.3</v>
      </c>
      <c r="D276" s="234">
        <v>1.3</v>
      </c>
      <c r="E276" s="28"/>
      <c r="F276" s="27"/>
      <c r="G276" s="28"/>
      <c r="H276" s="20"/>
      <c r="I276" s="27"/>
      <c r="J276" s="24"/>
      <c r="K276" s="415"/>
      <c r="L276" s="25"/>
      <c r="M276" s="25"/>
      <c r="N276" s="33"/>
      <c r="O276" s="28"/>
      <c r="P276" s="28"/>
      <c r="Q276" s="28"/>
      <c r="R276" s="28"/>
      <c r="S276" s="28"/>
      <c r="T276" s="28"/>
      <c r="U276" s="28"/>
      <c r="V276" s="25"/>
    </row>
    <row r="277" spans="1:22" ht="15.75" thickBot="1" x14ac:dyDescent="0.3">
      <c r="A277" s="363" t="s">
        <v>60</v>
      </c>
      <c r="B277" s="253"/>
      <c r="C277" s="247">
        <v>1.3</v>
      </c>
      <c r="D277" s="234">
        <v>1.3</v>
      </c>
      <c r="E277" s="28"/>
      <c r="F277" s="27"/>
      <c r="G277" s="28"/>
      <c r="H277" s="20"/>
      <c r="I277" s="27"/>
      <c r="J277" s="24"/>
      <c r="K277" s="415"/>
    </row>
    <row r="278" spans="1:22" ht="15.75" thickBot="1" x14ac:dyDescent="0.3">
      <c r="A278" s="363" t="s">
        <v>31</v>
      </c>
      <c r="B278" s="253"/>
      <c r="C278" s="247">
        <v>12.5</v>
      </c>
      <c r="D278" s="234">
        <v>12.5</v>
      </c>
      <c r="E278" s="28"/>
      <c r="F278" s="27"/>
      <c r="G278" s="28"/>
      <c r="H278" s="20"/>
      <c r="I278" s="27"/>
      <c r="J278" s="24"/>
      <c r="K278" s="415"/>
    </row>
    <row r="279" spans="1:22" ht="15.75" thickBot="1" x14ac:dyDescent="0.3">
      <c r="A279" s="363" t="s">
        <v>32</v>
      </c>
      <c r="B279" s="253"/>
      <c r="C279" s="247">
        <v>0.3</v>
      </c>
      <c r="D279" s="234">
        <v>0.3</v>
      </c>
      <c r="E279" s="28"/>
      <c r="F279" s="27"/>
      <c r="G279" s="28"/>
      <c r="H279" s="20"/>
      <c r="I279" s="27"/>
      <c r="J279" s="24"/>
      <c r="K279" s="415"/>
    </row>
    <row r="280" spans="1:22" ht="15.75" thickBot="1" x14ac:dyDescent="0.3">
      <c r="A280" s="364" t="s">
        <v>484</v>
      </c>
      <c r="B280" s="253"/>
      <c r="C280" s="247">
        <v>0.3</v>
      </c>
      <c r="D280" s="234">
        <v>0.3</v>
      </c>
      <c r="E280" s="28"/>
      <c r="F280" s="27"/>
      <c r="G280" s="28"/>
      <c r="H280" s="20"/>
      <c r="I280" s="27"/>
      <c r="J280" s="24"/>
      <c r="K280" s="415"/>
    </row>
    <row r="281" spans="1:22" ht="24" thickBot="1" x14ac:dyDescent="0.3">
      <c r="A281" s="362" t="s">
        <v>344</v>
      </c>
      <c r="B281" s="253" t="s">
        <v>322</v>
      </c>
      <c r="C281" s="247"/>
      <c r="D281" s="234"/>
      <c r="E281" s="28">
        <v>5.0199999999999996</v>
      </c>
      <c r="F281" s="46">
        <v>2.89</v>
      </c>
      <c r="G281" s="28">
        <v>27.04</v>
      </c>
      <c r="H281" s="20">
        <v>154.22</v>
      </c>
      <c r="I281" s="27"/>
      <c r="J281" s="24" t="s">
        <v>347</v>
      </c>
      <c r="K281" s="415"/>
    </row>
    <row r="282" spans="1:22" ht="15.75" thickBot="1" x14ac:dyDescent="0.3">
      <c r="A282" s="363" t="s">
        <v>240</v>
      </c>
      <c r="B282" s="253"/>
      <c r="C282" s="247">
        <v>45.5</v>
      </c>
      <c r="D282" s="234">
        <v>45.5</v>
      </c>
      <c r="E282" s="28"/>
      <c r="F282" s="46"/>
      <c r="G282" s="28"/>
      <c r="H282" s="20"/>
      <c r="I282" s="27"/>
      <c r="J282" s="24"/>
      <c r="K282" s="415"/>
    </row>
    <row r="283" spans="1:22" ht="15.75" thickBot="1" x14ac:dyDescent="0.3">
      <c r="A283" s="363" t="s">
        <v>81</v>
      </c>
      <c r="B283" s="253"/>
      <c r="C283" s="247">
        <v>275</v>
      </c>
      <c r="D283" s="234">
        <v>275</v>
      </c>
      <c r="E283" s="28"/>
      <c r="F283" s="46"/>
      <c r="G283" s="28"/>
      <c r="H283" s="20"/>
      <c r="I283" s="27"/>
      <c r="J283" s="24"/>
      <c r="K283" s="415"/>
    </row>
    <row r="284" spans="1:22" ht="15.75" thickBot="1" x14ac:dyDescent="0.3">
      <c r="A284" s="364" t="s">
        <v>484</v>
      </c>
      <c r="B284" s="253"/>
      <c r="C284" s="247">
        <v>1.3</v>
      </c>
      <c r="D284" s="287">
        <v>1.3</v>
      </c>
      <c r="E284" s="28"/>
      <c r="F284" s="46"/>
      <c r="G284" s="28"/>
      <c r="H284" s="83"/>
      <c r="I284" s="28"/>
      <c r="J284" s="24"/>
      <c r="K284" s="415"/>
    </row>
    <row r="285" spans="1:22" ht="15.75" thickBot="1" x14ac:dyDescent="0.3">
      <c r="A285" s="363" t="s">
        <v>33</v>
      </c>
      <c r="B285" s="253"/>
      <c r="C285" s="247">
        <v>3</v>
      </c>
      <c r="D285" s="287">
        <v>3</v>
      </c>
      <c r="E285" s="28"/>
      <c r="F285" s="46"/>
      <c r="G285" s="28"/>
      <c r="H285" s="83"/>
      <c r="I285" s="28"/>
      <c r="J285" s="24"/>
      <c r="K285" s="415"/>
    </row>
    <row r="286" spans="1:22" ht="15.75" thickBot="1" x14ac:dyDescent="0.3">
      <c r="A286" s="363"/>
      <c r="B286" s="253"/>
      <c r="C286" s="287"/>
      <c r="D286" s="256"/>
      <c r="E286" s="28"/>
      <c r="F286" s="46"/>
      <c r="G286" s="28"/>
      <c r="H286" s="83"/>
      <c r="I286" s="28"/>
      <c r="J286" s="24"/>
      <c r="K286" s="415"/>
    </row>
    <row r="287" spans="1:22" ht="24" thickBot="1" x14ac:dyDescent="0.3">
      <c r="A287" s="362" t="s">
        <v>117</v>
      </c>
      <c r="B287" s="253">
        <v>150</v>
      </c>
      <c r="C287" s="247"/>
      <c r="D287" s="234"/>
      <c r="E287" s="34">
        <v>0.7</v>
      </c>
      <c r="F287" s="60">
        <v>0</v>
      </c>
      <c r="G287" s="59">
        <v>20</v>
      </c>
      <c r="H287" s="67">
        <v>83</v>
      </c>
      <c r="I287" s="26">
        <v>0.13</v>
      </c>
      <c r="J287" s="25" t="s">
        <v>261</v>
      </c>
      <c r="K287" s="415"/>
    </row>
    <row r="288" spans="1:22" ht="15.75" thickBot="1" x14ac:dyDescent="0.3">
      <c r="A288" s="363" t="s">
        <v>118</v>
      </c>
      <c r="B288" s="253"/>
      <c r="C288" s="247">
        <v>19.13</v>
      </c>
      <c r="D288" s="234">
        <v>18.75</v>
      </c>
      <c r="E288" s="34"/>
      <c r="F288" s="26"/>
      <c r="G288" s="33"/>
      <c r="H288" s="67"/>
      <c r="I288" s="26"/>
      <c r="J288" s="25"/>
      <c r="K288" s="415"/>
    </row>
    <row r="289" spans="1:11" ht="15.75" thickBot="1" x14ac:dyDescent="0.3">
      <c r="A289" s="363" t="s">
        <v>81</v>
      </c>
      <c r="B289" s="253"/>
      <c r="C289" s="247">
        <v>152</v>
      </c>
      <c r="D289" s="234">
        <v>152</v>
      </c>
      <c r="E289" s="34"/>
      <c r="F289" s="26"/>
      <c r="G289" s="33"/>
      <c r="H289" s="67"/>
      <c r="I289" s="26"/>
      <c r="J289" s="25"/>
      <c r="K289" s="415"/>
    </row>
    <row r="290" spans="1:11" ht="15.75" thickBot="1" x14ac:dyDescent="0.3">
      <c r="A290" s="363" t="s">
        <v>32</v>
      </c>
      <c r="B290" s="253"/>
      <c r="C290" s="247">
        <v>10</v>
      </c>
      <c r="D290" s="234">
        <v>10</v>
      </c>
      <c r="E290" s="34"/>
      <c r="F290" s="26"/>
      <c r="G290" s="33"/>
      <c r="H290" s="67"/>
      <c r="I290" s="26"/>
      <c r="J290" s="25"/>
      <c r="K290" s="415"/>
    </row>
    <row r="291" spans="1:11" ht="24" thickBot="1" x14ac:dyDescent="0.3">
      <c r="A291" s="362" t="s">
        <v>406</v>
      </c>
      <c r="B291" s="255">
        <v>30</v>
      </c>
      <c r="C291" s="254">
        <v>30</v>
      </c>
      <c r="D291" s="234">
        <v>30</v>
      </c>
      <c r="E291" s="27">
        <v>2.2799999999999998</v>
      </c>
      <c r="F291" s="28">
        <v>0.24</v>
      </c>
      <c r="G291" s="27">
        <v>14.76</v>
      </c>
      <c r="H291" s="28">
        <v>70.5</v>
      </c>
      <c r="I291" s="27">
        <v>0</v>
      </c>
      <c r="J291" s="16" t="s">
        <v>435</v>
      </c>
      <c r="K291" s="415"/>
    </row>
    <row r="292" spans="1:11" ht="24" thickBot="1" x14ac:dyDescent="0.3">
      <c r="A292" s="367" t="s">
        <v>282</v>
      </c>
      <c r="B292" s="336">
        <v>37.5</v>
      </c>
      <c r="C292" s="257">
        <v>37.5</v>
      </c>
      <c r="D292" s="257">
        <v>37.5</v>
      </c>
      <c r="E292" s="39">
        <v>2.48</v>
      </c>
      <c r="F292" s="40">
        <v>0.45</v>
      </c>
      <c r="G292" s="39">
        <v>14.85</v>
      </c>
      <c r="H292" s="40">
        <v>74.25</v>
      </c>
      <c r="I292" s="39"/>
      <c r="J292" s="16" t="s">
        <v>434</v>
      </c>
      <c r="K292" s="415"/>
    </row>
    <row r="293" spans="1:11" ht="15.75" thickBot="1" x14ac:dyDescent="0.3">
      <c r="A293" s="373" t="s">
        <v>41</v>
      </c>
      <c r="B293" s="341">
        <v>695.5</v>
      </c>
      <c r="C293" s="288"/>
      <c r="D293" s="257"/>
      <c r="E293" s="32">
        <f>E250+E256+E266+E281+E287+E297+E291+E292</f>
        <v>28.96</v>
      </c>
      <c r="F293" s="32">
        <f t="shared" ref="F293:I293" si="12">F250+F256+F266+F281+F287+F297+F291+F292</f>
        <v>23.139999999999997</v>
      </c>
      <c r="G293" s="32">
        <f t="shared" si="12"/>
        <v>119.80999999999999</v>
      </c>
      <c r="H293" s="32">
        <f t="shared" si="12"/>
        <v>815.38</v>
      </c>
      <c r="I293" s="32">
        <f t="shared" si="12"/>
        <v>20.04</v>
      </c>
      <c r="J293" s="166"/>
      <c r="K293" s="387">
        <f>(H293*K330/H330)*100</f>
        <v>44.066734042035741</v>
      </c>
    </row>
    <row r="294" spans="1:11" ht="15.75" thickBot="1" x14ac:dyDescent="0.3">
      <c r="A294" s="361" t="s">
        <v>64</v>
      </c>
      <c r="B294" s="331"/>
      <c r="C294" s="279"/>
      <c r="D294" s="227"/>
      <c r="E294" s="8"/>
      <c r="F294" s="131"/>
      <c r="G294" s="8"/>
      <c r="H294" s="131"/>
      <c r="I294" s="21"/>
      <c r="J294" s="24"/>
      <c r="K294" s="415"/>
    </row>
    <row r="295" spans="1:11" ht="24" thickBot="1" x14ac:dyDescent="0.3">
      <c r="A295" s="362" t="s">
        <v>466</v>
      </c>
      <c r="B295" s="253">
        <v>165</v>
      </c>
      <c r="C295" s="247"/>
      <c r="D295" s="234"/>
      <c r="E295" s="141">
        <v>5.04</v>
      </c>
      <c r="F295" s="141">
        <v>4.49</v>
      </c>
      <c r="G295" s="141">
        <v>8.34</v>
      </c>
      <c r="H295" s="141">
        <v>93.5</v>
      </c>
      <c r="I295" s="141">
        <v>2.56</v>
      </c>
      <c r="J295" s="24" t="s">
        <v>467</v>
      </c>
      <c r="K295" s="415"/>
    </row>
    <row r="296" spans="1:11" ht="15.75" thickBot="1" x14ac:dyDescent="0.3">
      <c r="A296" s="363" t="s">
        <v>339</v>
      </c>
      <c r="B296" s="253"/>
      <c r="C296" s="247">
        <v>173.8</v>
      </c>
      <c r="D296" s="234">
        <v>165</v>
      </c>
      <c r="E296" s="20"/>
      <c r="F296" s="20"/>
      <c r="G296" s="20"/>
      <c r="H296" s="20"/>
      <c r="I296" s="27"/>
      <c r="J296" s="24"/>
      <c r="K296" s="415"/>
    </row>
    <row r="297" spans="1:11" ht="24" thickBot="1" x14ac:dyDescent="0.3">
      <c r="A297" s="362" t="s">
        <v>67</v>
      </c>
      <c r="B297" s="253">
        <v>25</v>
      </c>
      <c r="C297" s="231">
        <v>25</v>
      </c>
      <c r="D297" s="234">
        <v>25</v>
      </c>
      <c r="E297" s="27">
        <v>1.88</v>
      </c>
      <c r="F297" s="28">
        <v>2.4500000000000002</v>
      </c>
      <c r="G297" s="27">
        <v>18.600000000000001</v>
      </c>
      <c r="H297" s="28">
        <v>104.25</v>
      </c>
      <c r="I297" s="27"/>
      <c r="J297" s="66" t="s">
        <v>436</v>
      </c>
      <c r="K297" s="415"/>
    </row>
    <row r="298" spans="1:11" ht="15.75" thickBot="1" x14ac:dyDescent="0.3">
      <c r="A298" s="363" t="s">
        <v>68</v>
      </c>
      <c r="B298" s="253"/>
      <c r="C298" s="247"/>
      <c r="D298" s="234"/>
      <c r="E298" s="83"/>
      <c r="F298" s="124"/>
      <c r="G298" s="124"/>
      <c r="H298" s="124"/>
      <c r="I298" s="49"/>
      <c r="J298" s="24"/>
      <c r="K298" s="415"/>
    </row>
    <row r="299" spans="1:11" ht="15.75" thickBot="1" x14ac:dyDescent="0.3">
      <c r="A299" s="374"/>
      <c r="B299" s="347">
        <v>190</v>
      </c>
      <c r="C299" s="289"/>
      <c r="D299" s="289"/>
      <c r="E299" s="155">
        <f>E295+E297</f>
        <v>6.92</v>
      </c>
      <c r="F299" s="155">
        <f t="shared" ref="F299:I299" si="13">F295+F297</f>
        <v>6.94</v>
      </c>
      <c r="G299" s="155">
        <f t="shared" si="13"/>
        <v>26.94</v>
      </c>
      <c r="H299" s="155">
        <f t="shared" si="13"/>
        <v>197.75</v>
      </c>
      <c r="I299" s="155">
        <f t="shared" si="13"/>
        <v>2.56</v>
      </c>
      <c r="J299" s="167"/>
      <c r="K299" s="387">
        <f>(H299*K330/H330)*100</f>
        <v>10.687282809012446</v>
      </c>
    </row>
    <row r="300" spans="1:11" ht="15.75" thickBot="1" x14ac:dyDescent="0.3">
      <c r="A300" s="363" t="s">
        <v>388</v>
      </c>
      <c r="B300" s="253"/>
      <c r="C300" s="247"/>
      <c r="D300" s="234"/>
      <c r="E300" s="20"/>
      <c r="F300" s="27"/>
      <c r="G300" s="28"/>
      <c r="H300" s="20"/>
      <c r="I300" s="27"/>
      <c r="J300" s="24"/>
      <c r="K300" s="415"/>
    </row>
    <row r="301" spans="1:11" ht="24" thickBot="1" x14ac:dyDescent="0.3">
      <c r="A301" s="362" t="s">
        <v>243</v>
      </c>
      <c r="B301" s="253" t="s">
        <v>242</v>
      </c>
      <c r="C301" s="247"/>
      <c r="D301" s="234"/>
      <c r="E301" s="20">
        <v>9.2799999999999994</v>
      </c>
      <c r="F301" s="27">
        <v>2.99</v>
      </c>
      <c r="G301" s="28">
        <v>9.68</v>
      </c>
      <c r="H301" s="20">
        <v>103</v>
      </c>
      <c r="I301" s="27"/>
      <c r="J301" s="24" t="s">
        <v>266</v>
      </c>
      <c r="K301" s="415"/>
    </row>
    <row r="302" spans="1:11" ht="15.75" thickBot="1" x14ac:dyDescent="0.3">
      <c r="A302" s="363" t="s">
        <v>493</v>
      </c>
      <c r="B302" s="253"/>
      <c r="C302" s="247">
        <v>67.5</v>
      </c>
      <c r="D302" s="234">
        <v>54</v>
      </c>
      <c r="E302" s="20"/>
      <c r="F302" s="20"/>
      <c r="G302" s="20"/>
      <c r="H302" s="20"/>
      <c r="I302" s="27"/>
      <c r="J302" s="24"/>
      <c r="K302" s="415"/>
    </row>
    <row r="303" spans="1:11" ht="15.75" thickBot="1" x14ac:dyDescent="0.3">
      <c r="A303" s="366" t="s">
        <v>406</v>
      </c>
      <c r="B303" s="253"/>
      <c r="C303" s="247">
        <v>8</v>
      </c>
      <c r="D303" s="234">
        <v>8</v>
      </c>
      <c r="E303" s="20"/>
      <c r="F303" s="27"/>
      <c r="G303" s="28"/>
      <c r="H303" s="20"/>
      <c r="I303" s="27"/>
      <c r="J303" s="24"/>
      <c r="K303" s="415"/>
    </row>
    <row r="304" spans="1:11" ht="15.75" thickBot="1" x14ac:dyDescent="0.3">
      <c r="A304" s="363" t="s">
        <v>81</v>
      </c>
      <c r="B304" s="253"/>
      <c r="C304" s="247">
        <v>8</v>
      </c>
      <c r="D304" s="234">
        <v>8</v>
      </c>
      <c r="E304" s="28"/>
      <c r="F304" s="27"/>
      <c r="G304" s="28"/>
      <c r="H304" s="20"/>
      <c r="I304" s="15"/>
      <c r="J304" s="24"/>
      <c r="K304" s="415"/>
    </row>
    <row r="305" spans="1:11" ht="15.75" thickBot="1" x14ac:dyDescent="0.3">
      <c r="A305" s="363" t="s">
        <v>69</v>
      </c>
      <c r="B305" s="253"/>
      <c r="C305" s="247">
        <v>8.4</v>
      </c>
      <c r="D305" s="234">
        <v>7</v>
      </c>
      <c r="E305" s="28"/>
      <c r="F305" s="27"/>
      <c r="G305" s="28"/>
      <c r="H305" s="20"/>
      <c r="I305" s="15"/>
      <c r="J305" s="24"/>
      <c r="K305" s="415"/>
    </row>
    <row r="306" spans="1:11" ht="15.75" thickBot="1" x14ac:dyDescent="0.3">
      <c r="A306" s="363" t="s">
        <v>47</v>
      </c>
      <c r="B306" s="253"/>
      <c r="C306" s="247">
        <v>16</v>
      </c>
      <c r="D306" s="234">
        <v>12</v>
      </c>
      <c r="E306" s="28"/>
      <c r="F306" s="27"/>
      <c r="G306" s="28"/>
      <c r="H306" s="20"/>
      <c r="I306" s="15"/>
      <c r="J306" s="24"/>
      <c r="K306" s="415"/>
    </row>
    <row r="307" spans="1:11" ht="15.75" thickBot="1" x14ac:dyDescent="0.3">
      <c r="A307" s="363" t="s">
        <v>60</v>
      </c>
      <c r="B307" s="253"/>
      <c r="C307" s="247">
        <v>5</v>
      </c>
      <c r="D307" s="234">
        <v>5</v>
      </c>
      <c r="E307" s="28"/>
      <c r="F307" s="27"/>
      <c r="G307" s="28"/>
      <c r="H307" s="20"/>
      <c r="I307" s="15"/>
      <c r="J307" s="24"/>
      <c r="K307" s="415"/>
    </row>
    <row r="308" spans="1:11" ht="15.75" thickBot="1" x14ac:dyDescent="0.3">
      <c r="A308" s="364" t="s">
        <v>484</v>
      </c>
      <c r="B308" s="253"/>
      <c r="C308" s="247">
        <v>0.5</v>
      </c>
      <c r="D308" s="234">
        <v>0.5</v>
      </c>
      <c r="E308" s="28"/>
      <c r="F308" s="27"/>
      <c r="G308" s="28"/>
      <c r="H308" s="20"/>
      <c r="I308" s="27"/>
      <c r="J308" s="24"/>
      <c r="K308" s="415"/>
    </row>
    <row r="309" spans="1:11" ht="15.75" thickBot="1" x14ac:dyDescent="0.3">
      <c r="A309" s="363" t="s">
        <v>50</v>
      </c>
      <c r="B309" s="253"/>
      <c r="C309" s="247"/>
      <c r="D309" s="234">
        <v>94</v>
      </c>
      <c r="E309" s="28"/>
      <c r="F309" s="27"/>
      <c r="G309" s="28"/>
      <c r="H309" s="20"/>
      <c r="I309" s="27"/>
      <c r="J309" s="24"/>
      <c r="K309" s="415"/>
    </row>
    <row r="310" spans="1:11" ht="15.75" thickBot="1" x14ac:dyDescent="0.3">
      <c r="A310" s="363" t="s">
        <v>53</v>
      </c>
      <c r="B310" s="253"/>
      <c r="C310" s="247">
        <v>3</v>
      </c>
      <c r="D310" s="234">
        <v>3</v>
      </c>
      <c r="E310" s="28"/>
      <c r="F310" s="27"/>
      <c r="G310" s="28"/>
      <c r="H310" s="20"/>
      <c r="I310" s="27"/>
      <c r="J310" s="24"/>
      <c r="K310" s="415"/>
    </row>
    <row r="311" spans="1:11" ht="24" thickBot="1" x14ac:dyDescent="0.3">
      <c r="A311" s="363" t="s">
        <v>120</v>
      </c>
      <c r="B311" s="253"/>
      <c r="C311" s="247"/>
      <c r="D311" s="234"/>
      <c r="E311" s="28"/>
      <c r="F311" s="27"/>
      <c r="G311" s="28"/>
      <c r="H311" s="20"/>
      <c r="I311" s="27"/>
      <c r="J311" s="24" t="s">
        <v>249</v>
      </c>
      <c r="K311" s="415"/>
    </row>
    <row r="312" spans="1:11" ht="15.75" thickBot="1" x14ac:dyDescent="0.3">
      <c r="A312" s="363" t="s">
        <v>121</v>
      </c>
      <c r="B312" s="253"/>
      <c r="C312" s="247">
        <v>7.5</v>
      </c>
      <c r="D312" s="234">
        <v>7.5</v>
      </c>
      <c r="E312" s="28"/>
      <c r="F312" s="27"/>
      <c r="G312" s="28"/>
      <c r="H312" s="20"/>
      <c r="I312" s="27"/>
      <c r="J312" s="24"/>
      <c r="K312" s="415"/>
    </row>
    <row r="313" spans="1:11" ht="15.75" thickBot="1" x14ac:dyDescent="0.3">
      <c r="A313" s="363" t="s">
        <v>81</v>
      </c>
      <c r="B313" s="253"/>
      <c r="C313" s="247">
        <v>22.5</v>
      </c>
      <c r="D313" s="234">
        <v>22.5</v>
      </c>
      <c r="E313" s="28"/>
      <c r="F313" s="27"/>
      <c r="G313" s="28"/>
      <c r="H313" s="20"/>
      <c r="I313" s="27"/>
      <c r="J313" s="24"/>
      <c r="K313" s="415"/>
    </row>
    <row r="314" spans="1:11" ht="15.75" thickBot="1" x14ac:dyDescent="0.3">
      <c r="A314" s="363" t="s">
        <v>60</v>
      </c>
      <c r="B314" s="253"/>
      <c r="C314" s="247">
        <v>2.2999999999999998</v>
      </c>
      <c r="D314" s="234">
        <v>2.2999999999999998</v>
      </c>
      <c r="E314" s="28"/>
      <c r="F314" s="27"/>
      <c r="G314" s="28"/>
      <c r="H314" s="20"/>
      <c r="I314" s="27"/>
      <c r="J314" s="24"/>
      <c r="K314" s="415"/>
    </row>
    <row r="315" spans="1:11" ht="15.75" thickBot="1" x14ac:dyDescent="0.3">
      <c r="A315" s="364" t="s">
        <v>484</v>
      </c>
      <c r="B315" s="253"/>
      <c r="C315" s="247">
        <v>0.2</v>
      </c>
      <c r="D315" s="234">
        <v>0.2</v>
      </c>
      <c r="E315" s="28"/>
      <c r="F315" s="27"/>
      <c r="G315" s="28"/>
      <c r="H315" s="20"/>
      <c r="I315" s="27"/>
      <c r="J315" s="24"/>
      <c r="K315" s="415"/>
    </row>
    <row r="316" spans="1:11" ht="15.75" thickBot="1" x14ac:dyDescent="0.3">
      <c r="A316" s="363" t="s">
        <v>122</v>
      </c>
      <c r="B316" s="253"/>
      <c r="C316" s="247"/>
      <c r="D316" s="234">
        <v>30</v>
      </c>
      <c r="E316" s="28"/>
      <c r="F316" s="27"/>
      <c r="G316" s="28"/>
      <c r="H316" s="20"/>
      <c r="I316" s="27"/>
      <c r="J316" s="24"/>
      <c r="K316" s="415"/>
    </row>
    <row r="317" spans="1:11" ht="15.75" thickBot="1" x14ac:dyDescent="0.3">
      <c r="A317" s="362" t="s">
        <v>123</v>
      </c>
      <c r="B317" s="253">
        <v>100</v>
      </c>
      <c r="C317" s="254"/>
      <c r="D317" s="231"/>
      <c r="E317" s="20">
        <v>1.87</v>
      </c>
      <c r="F317" s="27">
        <v>4</v>
      </c>
      <c r="G317" s="28">
        <v>8.27</v>
      </c>
      <c r="H317" s="20">
        <v>76.53</v>
      </c>
      <c r="I317" s="27">
        <v>0.73</v>
      </c>
      <c r="J317" s="24" t="s">
        <v>331</v>
      </c>
      <c r="K317" s="415"/>
    </row>
    <row r="318" spans="1:11" ht="15.75" thickBot="1" x14ac:dyDescent="0.3">
      <c r="A318" s="363" t="s">
        <v>51</v>
      </c>
      <c r="B318" s="253"/>
      <c r="C318" s="254">
        <v>113.5</v>
      </c>
      <c r="D318" s="231">
        <v>85.3</v>
      </c>
      <c r="E318" s="20"/>
      <c r="F318" s="27"/>
      <c r="G318" s="28"/>
      <c r="H318" s="20"/>
      <c r="I318" s="27"/>
      <c r="J318" s="24"/>
      <c r="K318" s="415"/>
    </row>
    <row r="319" spans="1:11" ht="15.75" thickBot="1" x14ac:dyDescent="0.3">
      <c r="A319" s="363" t="s">
        <v>47</v>
      </c>
      <c r="B319" s="253"/>
      <c r="C319" s="254">
        <v>19.05</v>
      </c>
      <c r="D319" s="231">
        <v>16</v>
      </c>
      <c r="E319" s="20"/>
      <c r="F319" s="27"/>
      <c r="G319" s="28"/>
      <c r="H319" s="20"/>
      <c r="I319" s="15"/>
      <c r="J319" s="24"/>
      <c r="K319" s="415"/>
    </row>
    <row r="320" spans="1:11" ht="15.75" thickBot="1" x14ac:dyDescent="0.3">
      <c r="A320" s="363" t="s">
        <v>52</v>
      </c>
      <c r="B320" s="253"/>
      <c r="C320" s="254">
        <v>12.5</v>
      </c>
      <c r="D320" s="231">
        <v>10</v>
      </c>
      <c r="E320" s="20"/>
      <c r="F320" s="27"/>
      <c r="G320" s="28"/>
      <c r="H320" s="20"/>
      <c r="I320" s="15"/>
      <c r="J320" s="24"/>
      <c r="K320" s="415"/>
    </row>
    <row r="321" spans="1:12" ht="15.75" thickBot="1" x14ac:dyDescent="0.3">
      <c r="A321" s="363" t="s">
        <v>33</v>
      </c>
      <c r="B321" s="253"/>
      <c r="C321" s="254">
        <v>2.27</v>
      </c>
      <c r="D321" s="231">
        <v>2.27</v>
      </c>
      <c r="E321" s="20"/>
      <c r="F321" s="27"/>
      <c r="G321" s="28"/>
      <c r="H321" s="20"/>
      <c r="I321" s="15"/>
      <c r="J321" s="24"/>
      <c r="K321" s="415"/>
    </row>
    <row r="322" spans="1:12" ht="15.75" thickBot="1" x14ac:dyDescent="0.3">
      <c r="A322" s="363" t="s">
        <v>53</v>
      </c>
      <c r="B322" s="253"/>
      <c r="C322" s="254">
        <v>0.4</v>
      </c>
      <c r="D322" s="231">
        <v>0.4</v>
      </c>
      <c r="E322" s="20"/>
      <c r="F322" s="27"/>
      <c r="G322" s="28"/>
      <c r="H322" s="20"/>
      <c r="I322" s="15"/>
      <c r="J322" s="24"/>
      <c r="K322" s="415"/>
    </row>
    <row r="323" spans="1:12" ht="15.75" thickBot="1" x14ac:dyDescent="0.3">
      <c r="A323" s="364" t="s">
        <v>484</v>
      </c>
      <c r="B323" s="253"/>
      <c r="C323" s="254">
        <v>0.3</v>
      </c>
      <c r="D323" s="231">
        <v>0.3</v>
      </c>
      <c r="E323" s="20"/>
      <c r="F323" s="27"/>
      <c r="G323" s="28"/>
      <c r="H323" s="20"/>
      <c r="I323" s="15"/>
      <c r="J323" s="24"/>
      <c r="K323" s="415"/>
    </row>
    <row r="324" spans="1:12" ht="24" thickBot="1" x14ac:dyDescent="0.3">
      <c r="A324" s="362" t="s">
        <v>124</v>
      </c>
      <c r="B324" s="253" t="s">
        <v>125</v>
      </c>
      <c r="C324" s="249"/>
      <c r="D324" s="233"/>
      <c r="E324" s="34">
        <v>0.61</v>
      </c>
      <c r="F324" s="26">
        <v>0.25</v>
      </c>
      <c r="G324" s="33">
        <v>18.670000000000002</v>
      </c>
      <c r="H324" s="34">
        <v>79</v>
      </c>
      <c r="I324" s="26">
        <v>1.22</v>
      </c>
      <c r="J324" s="24" t="s">
        <v>420</v>
      </c>
      <c r="K324" s="415"/>
    </row>
    <row r="325" spans="1:12" ht="15.75" thickBot="1" x14ac:dyDescent="0.3">
      <c r="A325" s="363" t="s">
        <v>126</v>
      </c>
      <c r="B325" s="253"/>
      <c r="C325" s="249">
        <v>12</v>
      </c>
      <c r="D325" s="233">
        <v>12</v>
      </c>
      <c r="E325" s="34"/>
      <c r="F325" s="26"/>
      <c r="G325" s="33"/>
      <c r="H325" s="34"/>
      <c r="I325" s="26"/>
      <c r="J325" s="24"/>
      <c r="K325" s="415"/>
    </row>
    <row r="326" spans="1:12" ht="15.75" thickBot="1" x14ac:dyDescent="0.3">
      <c r="A326" s="363" t="s">
        <v>32</v>
      </c>
      <c r="B326" s="253"/>
      <c r="C326" s="249">
        <v>10</v>
      </c>
      <c r="D326" s="233">
        <v>10</v>
      </c>
      <c r="E326" s="34"/>
      <c r="F326" s="26"/>
      <c r="G326" s="34"/>
      <c r="H326" s="34"/>
      <c r="I326" s="26"/>
      <c r="J326" s="24"/>
      <c r="K326" s="415"/>
    </row>
    <row r="327" spans="1:12" ht="15.75" thickBot="1" x14ac:dyDescent="0.3">
      <c r="A327" s="363" t="s">
        <v>31</v>
      </c>
      <c r="B327" s="253"/>
      <c r="C327" s="233">
        <v>180</v>
      </c>
      <c r="D327" s="233">
        <v>180</v>
      </c>
      <c r="E327" s="26"/>
      <c r="F327" s="33"/>
      <c r="G327" s="26"/>
      <c r="H327" s="33"/>
      <c r="I327" s="26"/>
      <c r="J327" s="24"/>
      <c r="K327" s="415"/>
    </row>
    <row r="328" spans="1:12" ht="24" thickBot="1" x14ac:dyDescent="0.3">
      <c r="A328" s="362" t="s">
        <v>406</v>
      </c>
      <c r="B328" s="255">
        <v>30</v>
      </c>
      <c r="C328" s="254">
        <v>30</v>
      </c>
      <c r="D328" s="234">
        <v>30</v>
      </c>
      <c r="E328" s="27">
        <v>2.2799999999999998</v>
      </c>
      <c r="F328" s="28">
        <v>0.24</v>
      </c>
      <c r="G328" s="27">
        <v>14.76</v>
      </c>
      <c r="H328" s="28">
        <v>70.5</v>
      </c>
      <c r="I328" s="27">
        <v>0</v>
      </c>
      <c r="J328" s="16" t="s">
        <v>435</v>
      </c>
      <c r="K328" s="415"/>
    </row>
    <row r="329" spans="1:12" ht="15.75" thickBot="1" x14ac:dyDescent="0.3">
      <c r="A329" s="375" t="s">
        <v>41</v>
      </c>
      <c r="B329" s="348">
        <v>430</v>
      </c>
      <c r="C329" s="290"/>
      <c r="D329" s="291"/>
      <c r="E329" s="69">
        <f>E301+E317+E324+E328</f>
        <v>14.039999999999997</v>
      </c>
      <c r="F329" s="69">
        <f t="shared" ref="F329:I329" si="14">F301+F317+F324+F328</f>
        <v>7.48</v>
      </c>
      <c r="G329" s="69">
        <f t="shared" si="14"/>
        <v>51.38</v>
      </c>
      <c r="H329" s="69">
        <f t="shared" si="14"/>
        <v>329.03</v>
      </c>
      <c r="I329" s="69">
        <f t="shared" si="14"/>
        <v>1.95</v>
      </c>
      <c r="J329" s="166"/>
      <c r="K329" s="387">
        <f>(H329*K330/H330)*100</f>
        <v>17.782233439440528</v>
      </c>
    </row>
    <row r="330" spans="1:12" ht="15.75" thickBot="1" x14ac:dyDescent="0.3">
      <c r="A330" s="365" t="s">
        <v>76</v>
      </c>
      <c r="B330" s="332">
        <f>B242+B248+B299+B293+B329</f>
        <v>1915.5</v>
      </c>
      <c r="C330" s="237"/>
      <c r="D330" s="237"/>
      <c r="E330" s="31">
        <f>E242+E248+E299+E293+E329</f>
        <v>62.44</v>
      </c>
      <c r="F330" s="31">
        <f>F242+F248+F299+F293+F329</f>
        <v>51.75</v>
      </c>
      <c r="G330" s="31">
        <f>G242+G248+G299+G293+G329</f>
        <v>280.64</v>
      </c>
      <c r="H330" s="31">
        <f>H242+H248+H299+H293+H329</f>
        <v>1850.3300000000002</v>
      </c>
      <c r="I330" s="31">
        <f>I242+I248+I299+I293+I329</f>
        <v>34.97</v>
      </c>
      <c r="J330" s="166"/>
      <c r="K330" s="388">
        <v>1</v>
      </c>
      <c r="L330" s="176"/>
    </row>
    <row r="331" spans="1:12" ht="15.75" thickBot="1" x14ac:dyDescent="0.3">
      <c r="A331" s="364"/>
      <c r="B331" s="292" t="s">
        <v>285</v>
      </c>
      <c r="C331" s="247"/>
      <c r="D331" s="247"/>
      <c r="E331" s="63"/>
      <c r="F331" s="63"/>
      <c r="G331" s="63"/>
      <c r="H331" s="64"/>
      <c r="I331" s="64"/>
      <c r="J331" s="7"/>
      <c r="K331" s="389"/>
    </row>
    <row r="332" spans="1:12" ht="15.75" thickBot="1" x14ac:dyDescent="0.3">
      <c r="A332" s="364" t="s">
        <v>127</v>
      </c>
      <c r="B332" s="293"/>
      <c r="C332" s="224"/>
      <c r="H332" s="56"/>
      <c r="I332" s="56"/>
      <c r="J332" s="17"/>
      <c r="K332" s="389"/>
    </row>
    <row r="333" spans="1:12" ht="24" thickBot="1" x14ac:dyDescent="0.3">
      <c r="A333" s="358" t="s">
        <v>7</v>
      </c>
      <c r="B333" s="331" t="s">
        <v>8</v>
      </c>
      <c r="C333" s="263" t="s">
        <v>9</v>
      </c>
      <c r="D333" s="227" t="s">
        <v>9</v>
      </c>
      <c r="E333" s="130" t="s">
        <v>10</v>
      </c>
      <c r="F333" s="131"/>
      <c r="G333" s="132"/>
      <c r="H333" s="130" t="s">
        <v>11</v>
      </c>
      <c r="I333" s="8" t="s">
        <v>12</v>
      </c>
      <c r="J333" s="79" t="s">
        <v>78</v>
      </c>
      <c r="K333" s="403" t="s">
        <v>443</v>
      </c>
    </row>
    <row r="334" spans="1:12" ht="15.75" thickBot="1" x14ac:dyDescent="0.3">
      <c r="A334" s="359" t="s">
        <v>14</v>
      </c>
      <c r="B334" s="340" t="s">
        <v>15</v>
      </c>
      <c r="C334" s="264" t="s">
        <v>16</v>
      </c>
      <c r="D334" s="229" t="s">
        <v>16</v>
      </c>
      <c r="E334" s="12"/>
      <c r="F334" s="13"/>
      <c r="G334" s="13"/>
      <c r="H334" s="10" t="s">
        <v>17</v>
      </c>
      <c r="I334" s="11"/>
      <c r="J334" s="169" t="s">
        <v>79</v>
      </c>
      <c r="K334" s="403"/>
    </row>
    <row r="335" spans="1:12" ht="15.75" thickBot="1" x14ac:dyDescent="0.3">
      <c r="A335" s="360"/>
      <c r="B335" s="336"/>
      <c r="C335" s="230" t="s">
        <v>18</v>
      </c>
      <c r="D335" s="230" t="s">
        <v>19</v>
      </c>
      <c r="E335" s="18" t="s">
        <v>20</v>
      </c>
      <c r="F335" s="18" t="s">
        <v>21</v>
      </c>
      <c r="G335" s="41" t="s">
        <v>22</v>
      </c>
      <c r="H335" s="19" t="s">
        <v>23</v>
      </c>
      <c r="I335" s="18" t="s">
        <v>24</v>
      </c>
      <c r="J335" s="16"/>
      <c r="K335" s="403"/>
    </row>
    <row r="336" spans="1:12" ht="15.75" thickBot="1" x14ac:dyDescent="0.3">
      <c r="A336" s="361" t="s">
        <v>25</v>
      </c>
      <c r="B336" s="331"/>
      <c r="C336" s="247"/>
      <c r="D336" s="232"/>
      <c r="E336" s="21"/>
      <c r="F336" s="55"/>
      <c r="G336" s="21"/>
      <c r="H336" s="55"/>
      <c r="I336" s="21"/>
      <c r="J336" s="24"/>
      <c r="K336" s="415"/>
    </row>
    <row r="337" spans="1:11" ht="15.75" thickBot="1" x14ac:dyDescent="0.3">
      <c r="A337" s="362" t="s">
        <v>348</v>
      </c>
      <c r="B337" s="253">
        <v>180</v>
      </c>
      <c r="C337" s="231"/>
      <c r="D337" s="234"/>
      <c r="E337" s="27">
        <v>5.33</v>
      </c>
      <c r="F337" s="27">
        <v>5.34</v>
      </c>
      <c r="G337" s="27">
        <v>8.61</v>
      </c>
      <c r="H337" s="20">
        <v>133.91999999999999</v>
      </c>
      <c r="I337" s="27">
        <v>0.5</v>
      </c>
      <c r="J337" s="24" t="s">
        <v>349</v>
      </c>
      <c r="K337" s="415"/>
    </row>
    <row r="338" spans="1:11" ht="15.75" thickBot="1" x14ac:dyDescent="0.3">
      <c r="A338" s="363" t="s">
        <v>351</v>
      </c>
      <c r="B338" s="249"/>
      <c r="C338" s="231">
        <v>11</v>
      </c>
      <c r="D338" s="234">
        <v>11</v>
      </c>
      <c r="E338" s="27"/>
      <c r="F338" s="27"/>
      <c r="G338" s="27"/>
      <c r="H338" s="20"/>
      <c r="I338" s="27"/>
      <c r="J338" s="24"/>
      <c r="K338" s="415"/>
    </row>
    <row r="339" spans="1:11" ht="15.75" thickBot="1" x14ac:dyDescent="0.3">
      <c r="A339" s="363" t="s">
        <v>32</v>
      </c>
      <c r="B339" s="249"/>
      <c r="C339" s="231">
        <v>1.4</v>
      </c>
      <c r="D339" s="234">
        <v>1.4</v>
      </c>
      <c r="E339" s="27"/>
      <c r="F339" s="27"/>
      <c r="G339" s="27"/>
      <c r="H339" s="20"/>
      <c r="I339" s="27"/>
      <c r="J339" s="24"/>
      <c r="K339" s="415"/>
    </row>
    <row r="340" spans="1:11" ht="15.75" thickBot="1" x14ac:dyDescent="0.3">
      <c r="A340" s="363" t="s">
        <v>30</v>
      </c>
      <c r="B340" s="249"/>
      <c r="C340" s="231">
        <v>126</v>
      </c>
      <c r="D340" s="234">
        <v>126</v>
      </c>
      <c r="E340" s="27"/>
      <c r="F340" s="27"/>
      <c r="G340" s="27"/>
      <c r="H340" s="20"/>
      <c r="I340" s="27"/>
      <c r="J340" s="24"/>
      <c r="K340" s="415"/>
    </row>
    <row r="341" spans="1:11" ht="15.75" thickBot="1" x14ac:dyDescent="0.3">
      <c r="A341" s="363" t="s">
        <v>31</v>
      </c>
      <c r="B341" s="249"/>
      <c r="C341" s="234">
        <v>54</v>
      </c>
      <c r="D341" s="234">
        <v>54</v>
      </c>
      <c r="E341" s="20"/>
      <c r="F341" s="27"/>
      <c r="G341" s="28"/>
      <c r="H341" s="20"/>
      <c r="I341" s="27"/>
      <c r="J341" s="24"/>
      <c r="K341" s="415"/>
    </row>
    <row r="342" spans="1:11" ht="15.75" thickBot="1" x14ac:dyDescent="0.3">
      <c r="A342" s="363" t="s">
        <v>33</v>
      </c>
      <c r="B342" s="253"/>
      <c r="C342" s="247">
        <v>1.8</v>
      </c>
      <c r="D342" s="234">
        <v>1.8</v>
      </c>
      <c r="E342" s="20"/>
      <c r="F342" s="27"/>
      <c r="G342" s="28"/>
      <c r="H342" s="20"/>
      <c r="I342" s="27"/>
      <c r="J342" s="24"/>
      <c r="K342" s="415"/>
    </row>
    <row r="343" spans="1:11" ht="15.75" thickBot="1" x14ac:dyDescent="0.3">
      <c r="A343" s="364" t="s">
        <v>484</v>
      </c>
      <c r="B343" s="253"/>
      <c r="C343" s="247">
        <v>1</v>
      </c>
      <c r="D343" s="234">
        <v>1</v>
      </c>
      <c r="E343" s="20"/>
      <c r="F343" s="27"/>
      <c r="G343" s="28"/>
      <c r="H343" s="20"/>
      <c r="I343" s="27"/>
      <c r="J343" s="24"/>
      <c r="K343" s="415"/>
    </row>
    <row r="344" spans="1:11" ht="15.75" thickBot="1" x14ac:dyDescent="0.3">
      <c r="A344" s="362" t="s">
        <v>34</v>
      </c>
      <c r="B344" s="253">
        <v>180</v>
      </c>
      <c r="C344" s="235"/>
      <c r="D344" s="235"/>
      <c r="E344" s="20">
        <v>2.85</v>
      </c>
      <c r="F344" s="27">
        <v>2.41</v>
      </c>
      <c r="G344" s="27">
        <v>14.36</v>
      </c>
      <c r="H344" s="20">
        <v>91</v>
      </c>
      <c r="I344" s="27">
        <v>0.19</v>
      </c>
      <c r="J344" s="24" t="s">
        <v>35</v>
      </c>
      <c r="K344" s="415"/>
    </row>
    <row r="345" spans="1:11" ht="15.75" thickBot="1" x14ac:dyDescent="0.3">
      <c r="A345" s="363" t="s">
        <v>36</v>
      </c>
      <c r="B345" s="253"/>
      <c r="C345" s="234">
        <v>2.5</v>
      </c>
      <c r="D345" s="234">
        <v>2.5</v>
      </c>
      <c r="E345" s="20"/>
      <c r="F345" s="20"/>
      <c r="G345" s="20"/>
      <c r="H345" s="20"/>
      <c r="I345" s="27"/>
      <c r="J345" s="24"/>
      <c r="K345" s="415"/>
    </row>
    <row r="346" spans="1:11" ht="15.75" thickBot="1" x14ac:dyDescent="0.3">
      <c r="A346" s="363" t="s">
        <v>32</v>
      </c>
      <c r="B346" s="253"/>
      <c r="C346" s="234">
        <v>10</v>
      </c>
      <c r="D346" s="234">
        <v>10</v>
      </c>
      <c r="E346" s="20"/>
      <c r="F346" s="27"/>
      <c r="G346" s="27"/>
      <c r="H346" s="20"/>
      <c r="I346" s="27"/>
      <c r="J346" s="24"/>
      <c r="K346" s="415"/>
    </row>
    <row r="347" spans="1:11" ht="15.75" thickBot="1" x14ac:dyDescent="0.3">
      <c r="A347" s="363" t="s">
        <v>30</v>
      </c>
      <c r="B347" s="253"/>
      <c r="C347" s="234">
        <v>90</v>
      </c>
      <c r="D347" s="234">
        <v>90</v>
      </c>
      <c r="E347" s="20"/>
      <c r="F347" s="27"/>
      <c r="G347" s="27"/>
      <c r="H347" s="20"/>
      <c r="I347" s="27"/>
      <c r="J347" s="24"/>
      <c r="K347" s="415"/>
    </row>
    <row r="348" spans="1:11" ht="15.75" thickBot="1" x14ac:dyDescent="0.3">
      <c r="A348" s="363" t="s">
        <v>31</v>
      </c>
      <c r="B348" s="253"/>
      <c r="C348" s="234">
        <v>108</v>
      </c>
      <c r="D348" s="234">
        <v>108</v>
      </c>
      <c r="E348" s="20"/>
      <c r="F348" s="27"/>
      <c r="G348" s="27"/>
      <c r="H348" s="20"/>
      <c r="I348" s="27"/>
      <c r="J348" s="24"/>
      <c r="K348" s="415"/>
    </row>
    <row r="349" spans="1:11" ht="15.75" thickBot="1" x14ac:dyDescent="0.3">
      <c r="A349" s="362" t="s">
        <v>405</v>
      </c>
      <c r="B349" s="335" t="s">
        <v>85</v>
      </c>
      <c r="C349" s="235"/>
      <c r="D349" s="235"/>
      <c r="E349" s="20">
        <v>4.8</v>
      </c>
      <c r="F349" s="27">
        <v>7.2</v>
      </c>
      <c r="G349" s="28">
        <v>15.4</v>
      </c>
      <c r="H349" s="20">
        <v>146</v>
      </c>
      <c r="I349" s="27">
        <v>0.19</v>
      </c>
      <c r="J349" s="24" t="s">
        <v>86</v>
      </c>
      <c r="K349" s="415"/>
    </row>
    <row r="350" spans="1:11" ht="15.75" thickBot="1" x14ac:dyDescent="0.3">
      <c r="A350" s="363" t="s">
        <v>40</v>
      </c>
      <c r="B350" s="253"/>
      <c r="C350" s="234">
        <v>30</v>
      </c>
      <c r="D350" s="234">
        <v>30</v>
      </c>
      <c r="E350" s="20"/>
      <c r="F350" s="27"/>
      <c r="G350" s="27"/>
      <c r="H350" s="20"/>
      <c r="I350" s="27"/>
      <c r="J350" s="24"/>
      <c r="K350" s="415"/>
    </row>
    <row r="351" spans="1:11" ht="15.75" thickBot="1" x14ac:dyDescent="0.3">
      <c r="A351" s="363" t="s">
        <v>87</v>
      </c>
      <c r="B351" s="253"/>
      <c r="C351" s="231">
        <v>7.14</v>
      </c>
      <c r="D351" s="234">
        <v>7</v>
      </c>
      <c r="E351" s="20"/>
      <c r="F351" s="27"/>
      <c r="G351" s="27"/>
      <c r="H351" s="20"/>
      <c r="I351" s="27"/>
      <c r="J351" s="24"/>
      <c r="K351" s="415"/>
    </row>
    <row r="352" spans="1:11" ht="15.75" thickBot="1" x14ac:dyDescent="0.3">
      <c r="A352" s="363" t="s">
        <v>33</v>
      </c>
      <c r="B352" s="255"/>
      <c r="C352" s="267">
        <v>5</v>
      </c>
      <c r="D352" s="267">
        <v>5</v>
      </c>
      <c r="E352" s="124" t="s">
        <v>5</v>
      </c>
      <c r="F352" s="124"/>
      <c r="G352" s="124"/>
      <c r="H352" s="124"/>
      <c r="I352" s="124"/>
      <c r="J352" s="25"/>
      <c r="K352" s="415"/>
    </row>
    <row r="353" spans="1:24" ht="15.75" thickBot="1" x14ac:dyDescent="0.3">
      <c r="A353" s="365" t="s">
        <v>41</v>
      </c>
      <c r="B353" s="332">
        <v>402</v>
      </c>
      <c r="C353" s="238"/>
      <c r="D353" s="230"/>
      <c r="E353" s="32">
        <f>E337+E344+E349</f>
        <v>12.98</v>
      </c>
      <c r="F353" s="32">
        <f t="shared" ref="F353:I353" si="15">F337+F344+F349</f>
        <v>14.95</v>
      </c>
      <c r="G353" s="32">
        <f t="shared" si="15"/>
        <v>38.369999999999997</v>
      </c>
      <c r="H353" s="32">
        <f t="shared" si="15"/>
        <v>370.91999999999996</v>
      </c>
      <c r="I353" s="32">
        <f t="shared" si="15"/>
        <v>0.87999999999999989</v>
      </c>
      <c r="J353" s="166"/>
      <c r="K353" s="387">
        <f>(H353*K425/H425)*100</f>
        <v>24.620653948783303</v>
      </c>
    </row>
    <row r="354" spans="1:24" ht="15.75" thickBot="1" x14ac:dyDescent="0.3">
      <c r="A354" s="364" t="s">
        <v>42</v>
      </c>
      <c r="B354" s="253"/>
      <c r="C354" s="231"/>
      <c r="D354" s="234"/>
      <c r="E354" s="27"/>
      <c r="F354" s="28"/>
      <c r="G354" s="27"/>
      <c r="H354" s="28"/>
      <c r="I354" s="27"/>
      <c r="J354" s="6"/>
      <c r="K354" s="415"/>
    </row>
    <row r="355" spans="1:24" ht="24" thickBot="1" x14ac:dyDescent="0.3">
      <c r="A355" s="362" t="s">
        <v>519</v>
      </c>
      <c r="B355" s="333">
        <v>100</v>
      </c>
      <c r="C355" s="240">
        <v>100</v>
      </c>
      <c r="D355" s="239">
        <v>100</v>
      </c>
      <c r="E355" s="20">
        <v>0.5</v>
      </c>
      <c r="F355" s="27">
        <v>0</v>
      </c>
      <c r="G355" s="28">
        <v>10.1</v>
      </c>
      <c r="H355" s="27">
        <v>42.67</v>
      </c>
      <c r="I355" s="20">
        <v>2</v>
      </c>
      <c r="J355" s="24" t="s">
        <v>403</v>
      </c>
      <c r="K355" s="415"/>
    </row>
    <row r="356" spans="1:24" ht="15.75" thickBot="1" x14ac:dyDescent="0.3">
      <c r="A356" s="363" t="s">
        <v>236</v>
      </c>
      <c r="B356" s="333"/>
      <c r="C356" s="240"/>
      <c r="D356" s="239"/>
      <c r="E356" s="20"/>
      <c r="F356" s="27"/>
      <c r="G356" s="28"/>
      <c r="H356" s="27"/>
      <c r="I356" s="20"/>
      <c r="J356" s="24"/>
      <c r="K356" s="415"/>
    </row>
    <row r="357" spans="1:24" ht="24" thickBot="1" x14ac:dyDescent="0.3">
      <c r="A357" s="371" t="s">
        <v>65</v>
      </c>
      <c r="B357" s="244">
        <v>75</v>
      </c>
      <c r="C357" s="242">
        <v>75</v>
      </c>
      <c r="D357" s="241">
        <v>75</v>
      </c>
      <c r="E357" s="45">
        <v>0.6</v>
      </c>
      <c r="F357" s="46">
        <v>0.15</v>
      </c>
      <c r="G357" s="47">
        <v>5.63</v>
      </c>
      <c r="H357" s="46">
        <v>28.5</v>
      </c>
      <c r="I357" s="46">
        <v>28.5</v>
      </c>
      <c r="J357" s="24" t="s">
        <v>408</v>
      </c>
      <c r="K357" s="415"/>
    </row>
    <row r="358" spans="1:24" ht="15.75" thickBot="1" x14ac:dyDescent="0.3">
      <c r="A358" s="372" t="s">
        <v>534</v>
      </c>
      <c r="B358" s="298"/>
      <c r="C358" s="244"/>
      <c r="D358" s="245"/>
      <c r="E358" s="45"/>
      <c r="F358" s="46"/>
      <c r="G358" s="47"/>
      <c r="H358" s="46"/>
      <c r="I358" s="51"/>
      <c r="J358" s="24"/>
      <c r="K358" s="415"/>
    </row>
    <row r="359" spans="1:24" ht="15.75" thickBot="1" x14ac:dyDescent="0.3">
      <c r="A359" s="365" t="s">
        <v>41</v>
      </c>
      <c r="B359" s="332">
        <v>175</v>
      </c>
      <c r="C359" s="238"/>
      <c r="D359" s="246"/>
      <c r="E359" s="32">
        <f>E355+E357</f>
        <v>1.1000000000000001</v>
      </c>
      <c r="F359" s="32">
        <f t="shared" ref="F359:I359" si="16">F355+F357</f>
        <v>0.15</v>
      </c>
      <c r="G359" s="32">
        <f t="shared" si="16"/>
        <v>15.73</v>
      </c>
      <c r="H359" s="32">
        <f t="shared" si="16"/>
        <v>71.17</v>
      </c>
      <c r="I359" s="32">
        <f t="shared" si="16"/>
        <v>30.5</v>
      </c>
      <c r="J359" s="166"/>
      <c r="K359" s="387">
        <f>(H359*K425/H425)*100</f>
        <v>4.7240697226758011</v>
      </c>
    </row>
    <row r="360" spans="1:24" ht="15.75" thickBot="1" x14ac:dyDescent="0.3">
      <c r="A360" s="361" t="s">
        <v>44</v>
      </c>
      <c r="B360" s="331"/>
      <c r="C360" s="279"/>
      <c r="D360" s="232"/>
      <c r="E360" s="64"/>
      <c r="F360" s="70"/>
      <c r="G360" s="64"/>
      <c r="H360" s="71"/>
      <c r="I360" s="72"/>
      <c r="J360" s="24"/>
      <c r="K360" s="415"/>
    </row>
    <row r="361" spans="1:24" ht="24" thickBot="1" x14ac:dyDescent="0.3">
      <c r="A361" s="362" t="s">
        <v>499</v>
      </c>
      <c r="B361" s="253">
        <v>50</v>
      </c>
      <c r="C361" s="247"/>
      <c r="D361" s="234"/>
      <c r="E361" s="28">
        <v>0.45</v>
      </c>
      <c r="F361" s="27">
        <v>2.35</v>
      </c>
      <c r="G361" s="28">
        <v>2.96</v>
      </c>
      <c r="H361" s="83">
        <v>34.799999999999997</v>
      </c>
      <c r="I361" s="28">
        <v>2.76</v>
      </c>
      <c r="J361" s="24" t="s">
        <v>501</v>
      </c>
      <c r="K361" s="415"/>
      <c r="N361" s="25"/>
      <c r="O361" s="25"/>
      <c r="P361" s="33"/>
      <c r="Q361" s="28"/>
      <c r="R361" s="28"/>
      <c r="S361" s="28"/>
      <c r="T361" s="28"/>
      <c r="U361" s="28"/>
      <c r="V361" s="28"/>
      <c r="W361" s="28"/>
      <c r="X361" s="25"/>
    </row>
    <row r="362" spans="1:24" ht="15.75" thickBot="1" x14ac:dyDescent="0.3">
      <c r="A362" s="363" t="s">
        <v>500</v>
      </c>
      <c r="B362" s="253"/>
      <c r="C362" s="247">
        <v>50</v>
      </c>
      <c r="D362" s="234">
        <v>50</v>
      </c>
      <c r="E362" s="28"/>
      <c r="F362" s="27"/>
      <c r="G362" s="28"/>
      <c r="H362" s="83"/>
      <c r="I362" s="28"/>
      <c r="J362" s="24"/>
      <c r="K362" s="415"/>
      <c r="N362" s="25"/>
      <c r="O362" s="25"/>
      <c r="P362" s="33"/>
      <c r="Q362" s="28"/>
      <c r="R362" s="28"/>
      <c r="S362" s="28"/>
      <c r="T362" s="28"/>
      <c r="U362" s="28"/>
      <c r="V362" s="28"/>
      <c r="W362" s="28"/>
      <c r="X362" s="25"/>
    </row>
    <row r="363" spans="1:24" ht="27" thickBot="1" x14ac:dyDescent="0.3">
      <c r="A363" s="376" t="s">
        <v>275</v>
      </c>
      <c r="B363" s="335" t="s">
        <v>310</v>
      </c>
      <c r="C363" s="270"/>
      <c r="D363" s="271"/>
      <c r="E363" s="63">
        <v>3.35</v>
      </c>
      <c r="F363" s="72">
        <v>5.2</v>
      </c>
      <c r="G363" s="63">
        <v>8.1</v>
      </c>
      <c r="H363" s="72">
        <v>93</v>
      </c>
      <c r="I363" s="63">
        <v>1</v>
      </c>
      <c r="J363" s="24" t="s">
        <v>250</v>
      </c>
      <c r="K363" s="415"/>
    </row>
    <row r="364" spans="1:24" ht="15.75" thickBot="1" x14ac:dyDescent="0.3">
      <c r="A364" s="363" t="s">
        <v>144</v>
      </c>
      <c r="B364" s="335"/>
      <c r="C364" s="249">
        <v>12</v>
      </c>
      <c r="D364" s="233">
        <v>12</v>
      </c>
      <c r="E364" s="28"/>
      <c r="F364" s="27"/>
      <c r="G364" s="28"/>
      <c r="H364" s="27"/>
      <c r="I364" s="38"/>
      <c r="J364" s="24"/>
      <c r="K364" s="415"/>
    </row>
    <row r="365" spans="1:24" ht="15.75" thickBot="1" x14ac:dyDescent="0.3">
      <c r="A365" s="363" t="s">
        <v>238</v>
      </c>
      <c r="B365" s="335"/>
      <c r="C365" s="249">
        <v>80</v>
      </c>
      <c r="D365" s="233">
        <v>60</v>
      </c>
      <c r="E365" s="28"/>
      <c r="F365" s="27"/>
      <c r="G365" s="28"/>
      <c r="H365" s="27"/>
      <c r="I365" s="38"/>
      <c r="J365" s="24"/>
      <c r="K365" s="415"/>
    </row>
    <row r="366" spans="1:24" ht="15.75" thickBot="1" x14ac:dyDescent="0.3">
      <c r="A366" s="363" t="s">
        <v>52</v>
      </c>
      <c r="B366" s="335"/>
      <c r="C366" s="249">
        <v>10</v>
      </c>
      <c r="D366" s="234">
        <v>8</v>
      </c>
      <c r="E366" s="28"/>
      <c r="F366" s="27"/>
      <c r="G366" s="28"/>
      <c r="H366" s="27"/>
      <c r="I366" s="38"/>
      <c r="J366" s="24"/>
      <c r="K366" s="415"/>
    </row>
    <row r="367" spans="1:24" ht="15.75" thickBot="1" x14ac:dyDescent="0.3">
      <c r="A367" s="363" t="s">
        <v>47</v>
      </c>
      <c r="B367" s="335"/>
      <c r="C367" s="249">
        <v>9.52</v>
      </c>
      <c r="D367" s="234">
        <v>8</v>
      </c>
      <c r="E367" s="28"/>
      <c r="F367" s="27"/>
      <c r="G367" s="28"/>
      <c r="H367" s="27"/>
      <c r="I367" s="38"/>
      <c r="J367" s="24"/>
      <c r="K367" s="415"/>
    </row>
    <row r="368" spans="1:24" ht="15.75" thickBot="1" x14ac:dyDescent="0.3">
      <c r="A368" s="363" t="s">
        <v>53</v>
      </c>
      <c r="B368" s="335"/>
      <c r="C368" s="249">
        <v>2</v>
      </c>
      <c r="D368" s="233">
        <v>2</v>
      </c>
      <c r="E368" s="28"/>
      <c r="F368" s="27"/>
      <c r="G368" s="28"/>
      <c r="H368" s="27"/>
      <c r="I368" s="38"/>
      <c r="J368" s="24"/>
      <c r="K368" s="415"/>
    </row>
    <row r="369" spans="1:11" ht="15.75" thickBot="1" x14ac:dyDescent="0.3">
      <c r="A369" s="364" t="s">
        <v>484</v>
      </c>
      <c r="B369" s="335"/>
      <c r="C369" s="249">
        <v>1.3</v>
      </c>
      <c r="D369" s="233">
        <v>1.3</v>
      </c>
      <c r="E369" s="28"/>
      <c r="F369" s="27"/>
      <c r="G369" s="28"/>
      <c r="H369" s="27"/>
      <c r="I369" s="38"/>
      <c r="J369" s="24"/>
      <c r="K369" s="415"/>
    </row>
    <row r="370" spans="1:11" ht="15.75" thickBot="1" x14ac:dyDescent="0.3">
      <c r="A370" s="363" t="s">
        <v>267</v>
      </c>
      <c r="B370" s="335"/>
      <c r="C370" s="249">
        <v>140</v>
      </c>
      <c r="D370" s="233">
        <v>140</v>
      </c>
      <c r="E370" s="28"/>
      <c r="F370" s="27"/>
      <c r="G370" s="28"/>
      <c r="H370" s="27"/>
      <c r="I370" s="38"/>
      <c r="J370" s="24"/>
      <c r="K370" s="415"/>
    </row>
    <row r="371" spans="1:11" ht="24" thickBot="1" x14ac:dyDescent="0.3">
      <c r="A371" s="362" t="s">
        <v>268</v>
      </c>
      <c r="B371" s="253">
        <v>200</v>
      </c>
      <c r="C371" s="233"/>
      <c r="D371" s="233"/>
      <c r="E371" s="20">
        <v>10.38</v>
      </c>
      <c r="F371" s="27">
        <v>7.51</v>
      </c>
      <c r="G371" s="28">
        <v>18.16</v>
      </c>
      <c r="H371" s="27">
        <v>181.74</v>
      </c>
      <c r="I371" s="28">
        <v>8.0299999999999994</v>
      </c>
      <c r="J371" s="24" t="s">
        <v>269</v>
      </c>
      <c r="K371" s="415"/>
    </row>
    <row r="372" spans="1:11" ht="15.75" thickBot="1" x14ac:dyDescent="0.3">
      <c r="A372" s="364" t="s">
        <v>377</v>
      </c>
      <c r="B372" s="335"/>
      <c r="C372" s="233">
        <v>118</v>
      </c>
      <c r="D372" s="271">
        <v>105</v>
      </c>
      <c r="E372" s="20"/>
      <c r="F372" s="20"/>
      <c r="G372" s="20"/>
      <c r="H372" s="20"/>
      <c r="I372" s="20"/>
      <c r="J372" s="24"/>
      <c r="K372" s="415"/>
    </row>
    <row r="373" spans="1:11" ht="15.75" thickBot="1" x14ac:dyDescent="0.3">
      <c r="A373" s="363" t="s">
        <v>270</v>
      </c>
      <c r="B373" s="335"/>
      <c r="C373" s="233"/>
      <c r="D373" s="271">
        <v>40</v>
      </c>
      <c r="E373" s="20"/>
      <c r="F373" s="20"/>
      <c r="G373" s="28"/>
      <c r="H373" s="20"/>
      <c r="I373" s="28"/>
      <c r="J373" s="24"/>
      <c r="K373" s="415"/>
    </row>
    <row r="374" spans="1:11" ht="24" thickBot="1" x14ac:dyDescent="0.3">
      <c r="A374" s="363" t="s">
        <v>271</v>
      </c>
      <c r="B374" s="335"/>
      <c r="C374" s="233"/>
      <c r="D374" s="271"/>
      <c r="E374" s="20"/>
      <c r="F374" s="27"/>
      <c r="G374" s="28"/>
      <c r="H374" s="27"/>
      <c r="I374" s="28"/>
      <c r="J374" s="24" t="s">
        <v>249</v>
      </c>
      <c r="K374" s="415"/>
    </row>
    <row r="375" spans="1:11" ht="15.75" thickBot="1" x14ac:dyDescent="0.3">
      <c r="A375" s="363" t="s">
        <v>273</v>
      </c>
      <c r="B375" s="335"/>
      <c r="C375" s="233">
        <v>15</v>
      </c>
      <c r="D375" s="271">
        <v>15</v>
      </c>
      <c r="E375" s="20"/>
      <c r="F375" s="27"/>
      <c r="G375" s="28"/>
      <c r="H375" s="27"/>
      <c r="I375" s="28"/>
      <c r="J375" s="24"/>
      <c r="K375" s="415"/>
    </row>
    <row r="376" spans="1:11" ht="15.75" thickBot="1" x14ac:dyDescent="0.3">
      <c r="A376" s="363" t="s">
        <v>121</v>
      </c>
      <c r="B376" s="335"/>
      <c r="C376" s="233">
        <v>5</v>
      </c>
      <c r="D376" s="271">
        <v>5</v>
      </c>
      <c r="E376" s="20"/>
      <c r="F376" s="27"/>
      <c r="G376" s="28"/>
      <c r="H376" s="27"/>
      <c r="I376" s="28"/>
      <c r="J376" s="24"/>
      <c r="K376" s="415"/>
    </row>
    <row r="377" spans="1:11" ht="15.75" thickBot="1" x14ac:dyDescent="0.3">
      <c r="A377" s="363" t="s">
        <v>146</v>
      </c>
      <c r="B377" s="335"/>
      <c r="C377" s="278">
        <v>1.5</v>
      </c>
      <c r="D377" s="271">
        <v>1.5</v>
      </c>
      <c r="E377" s="28"/>
      <c r="F377" s="20"/>
      <c r="G377" s="20"/>
      <c r="H377" s="20"/>
      <c r="I377" s="20"/>
      <c r="J377" s="24"/>
      <c r="K377" s="415"/>
    </row>
    <row r="378" spans="1:11" ht="15.75" thickBot="1" x14ac:dyDescent="0.3">
      <c r="A378" s="364" t="s">
        <v>484</v>
      </c>
      <c r="B378" s="335"/>
      <c r="C378" s="278">
        <v>0.16</v>
      </c>
      <c r="D378" s="287">
        <v>0.16</v>
      </c>
      <c r="E378" s="28"/>
      <c r="F378" s="20"/>
      <c r="G378" s="20"/>
      <c r="H378" s="20"/>
      <c r="I378" s="20"/>
      <c r="J378" s="24"/>
      <c r="K378" s="415"/>
    </row>
    <row r="379" spans="1:11" ht="15.75" thickBot="1" x14ac:dyDescent="0.3">
      <c r="A379" s="363" t="s">
        <v>272</v>
      </c>
      <c r="B379" s="335"/>
      <c r="C379" s="278"/>
      <c r="D379" s="294">
        <v>20</v>
      </c>
      <c r="E379" s="28"/>
      <c r="F379" s="20"/>
      <c r="G379" s="20"/>
      <c r="H379" s="20"/>
      <c r="I379" s="20"/>
      <c r="J379" s="24"/>
      <c r="K379" s="415"/>
    </row>
    <row r="380" spans="1:11" ht="15.75" thickBot="1" x14ac:dyDescent="0.3">
      <c r="A380" s="363" t="s">
        <v>238</v>
      </c>
      <c r="B380" s="335"/>
      <c r="C380" s="278">
        <v>129</v>
      </c>
      <c r="D380" s="294">
        <v>97</v>
      </c>
      <c r="E380" s="28"/>
      <c r="F380" s="20"/>
      <c r="G380" s="20"/>
      <c r="H380" s="20"/>
      <c r="I380" s="20"/>
      <c r="J380" s="24"/>
      <c r="K380" s="415"/>
    </row>
    <row r="381" spans="1:11" ht="15.75" thickBot="1" x14ac:dyDescent="0.3">
      <c r="A381" s="363" t="s">
        <v>112</v>
      </c>
      <c r="B381" s="335"/>
      <c r="C381" s="278">
        <v>37.5</v>
      </c>
      <c r="D381" s="287">
        <v>30</v>
      </c>
      <c r="E381" s="28"/>
      <c r="F381" s="20"/>
      <c r="G381" s="20"/>
      <c r="H381" s="20"/>
      <c r="I381" s="20"/>
      <c r="J381" s="24"/>
      <c r="K381" s="415"/>
    </row>
    <row r="382" spans="1:11" ht="15.75" thickBot="1" x14ac:dyDescent="0.3">
      <c r="A382" s="363" t="s">
        <v>47</v>
      </c>
      <c r="B382" s="335"/>
      <c r="C382" s="278">
        <v>28</v>
      </c>
      <c r="D382" s="287">
        <v>23</v>
      </c>
      <c r="E382" s="28"/>
      <c r="F382" s="20"/>
      <c r="G382" s="20"/>
      <c r="H382" s="20"/>
      <c r="I382" s="20"/>
      <c r="J382" s="24"/>
      <c r="K382" s="415"/>
    </row>
    <row r="383" spans="1:11" ht="15.75" thickBot="1" x14ac:dyDescent="0.3">
      <c r="A383" s="363" t="s">
        <v>311</v>
      </c>
      <c r="B383" s="335"/>
      <c r="C383" s="278">
        <v>10</v>
      </c>
      <c r="D383" s="287">
        <v>6</v>
      </c>
      <c r="E383" s="28"/>
      <c r="F383" s="20"/>
      <c r="G383" s="20"/>
      <c r="H383" s="20"/>
      <c r="I383" s="20"/>
      <c r="J383" s="24"/>
      <c r="K383" s="415"/>
    </row>
    <row r="384" spans="1:11" ht="15.75" thickBot="1" x14ac:dyDescent="0.3">
      <c r="A384" s="363" t="s">
        <v>53</v>
      </c>
      <c r="B384" s="335"/>
      <c r="C384" s="278">
        <v>1.5</v>
      </c>
      <c r="D384" s="294">
        <v>1.5</v>
      </c>
      <c r="E384" s="28"/>
      <c r="F384" s="20"/>
      <c r="G384" s="20"/>
      <c r="H384" s="20"/>
      <c r="I384" s="20"/>
      <c r="J384" s="24"/>
      <c r="K384" s="415"/>
    </row>
    <row r="385" spans="1:11" ht="15.75" thickBot="1" x14ac:dyDescent="0.3">
      <c r="A385" s="364" t="s">
        <v>484</v>
      </c>
      <c r="B385" s="335"/>
      <c r="C385" s="249">
        <v>0.8</v>
      </c>
      <c r="D385" s="294">
        <v>0.8</v>
      </c>
      <c r="E385" s="28"/>
      <c r="F385" s="27"/>
      <c r="G385" s="28"/>
      <c r="H385" s="27"/>
      <c r="I385" s="28"/>
      <c r="J385" s="24"/>
      <c r="K385" s="415"/>
    </row>
    <row r="386" spans="1:11" ht="15.75" thickBot="1" x14ac:dyDescent="0.3">
      <c r="A386" s="363" t="s">
        <v>274</v>
      </c>
      <c r="B386" s="335"/>
      <c r="C386" s="249"/>
      <c r="D386" s="271">
        <v>160</v>
      </c>
      <c r="E386" s="28"/>
      <c r="F386" s="27"/>
      <c r="G386" s="28"/>
      <c r="H386" s="83"/>
      <c r="I386" s="28"/>
      <c r="J386" s="24"/>
      <c r="K386" s="415"/>
    </row>
    <row r="387" spans="1:11" ht="15.75" thickBot="1" x14ac:dyDescent="0.3">
      <c r="A387" s="362" t="s">
        <v>62</v>
      </c>
      <c r="B387" s="253">
        <v>150</v>
      </c>
      <c r="C387" s="247"/>
      <c r="D387" s="234"/>
      <c r="E387" s="28">
        <v>0.7</v>
      </c>
      <c r="F387" s="27">
        <v>0.04</v>
      </c>
      <c r="G387" s="28">
        <v>20.6</v>
      </c>
      <c r="H387" s="20">
        <v>85</v>
      </c>
      <c r="I387" s="27">
        <v>0.3</v>
      </c>
      <c r="J387" s="24" t="s">
        <v>418</v>
      </c>
      <c r="K387" s="415"/>
    </row>
    <row r="388" spans="1:11" ht="15.75" thickBot="1" x14ac:dyDescent="0.3">
      <c r="A388" s="363" t="s">
        <v>63</v>
      </c>
      <c r="B388" s="253"/>
      <c r="C388" s="247">
        <v>15.3</v>
      </c>
      <c r="D388" s="234">
        <v>15</v>
      </c>
      <c r="E388" s="28"/>
      <c r="F388" s="27"/>
      <c r="G388" s="28"/>
      <c r="H388" s="20"/>
      <c r="I388" s="27"/>
      <c r="J388" s="24"/>
      <c r="K388" s="415"/>
    </row>
    <row r="389" spans="1:11" ht="15.75" thickBot="1" x14ac:dyDescent="0.3">
      <c r="A389" s="363" t="s">
        <v>32</v>
      </c>
      <c r="B389" s="253"/>
      <c r="C389" s="247">
        <v>10</v>
      </c>
      <c r="D389" s="234">
        <v>10</v>
      </c>
      <c r="E389" s="28"/>
      <c r="F389" s="27"/>
      <c r="G389" s="28"/>
      <c r="H389" s="20"/>
      <c r="I389" s="27"/>
      <c r="J389" s="24"/>
      <c r="K389" s="415"/>
    </row>
    <row r="390" spans="1:11" ht="15.75" thickBot="1" x14ac:dyDescent="0.3">
      <c r="A390" s="363" t="s">
        <v>31</v>
      </c>
      <c r="B390" s="253"/>
      <c r="C390" s="247">
        <v>152</v>
      </c>
      <c r="D390" s="234">
        <v>152</v>
      </c>
      <c r="E390" s="28"/>
      <c r="F390" s="27"/>
      <c r="G390" s="28"/>
      <c r="H390" s="20"/>
      <c r="I390" s="27"/>
      <c r="J390" s="24"/>
      <c r="K390" s="415"/>
    </row>
    <row r="391" spans="1:11" ht="24" thickBot="1" x14ac:dyDescent="0.3">
      <c r="A391" s="367" t="s">
        <v>282</v>
      </c>
      <c r="B391" s="336">
        <v>37.5</v>
      </c>
      <c r="C391" s="257">
        <v>37.5</v>
      </c>
      <c r="D391" s="257">
        <v>37.5</v>
      </c>
      <c r="E391" s="39">
        <v>2.48</v>
      </c>
      <c r="F391" s="40">
        <v>0.45</v>
      </c>
      <c r="G391" s="39">
        <v>14.85</v>
      </c>
      <c r="H391" s="40">
        <v>74.25</v>
      </c>
      <c r="I391" s="39"/>
      <c r="J391" s="16" t="s">
        <v>434</v>
      </c>
      <c r="K391" s="415"/>
    </row>
    <row r="392" spans="1:11" ht="15.75" thickBot="1" x14ac:dyDescent="0.3">
      <c r="A392" s="365" t="s">
        <v>41</v>
      </c>
      <c r="B392" s="332">
        <v>637.5</v>
      </c>
      <c r="C392" s="258"/>
      <c r="D392" s="230"/>
      <c r="E392" s="42">
        <f>E361++E363+E371++E387+E391</f>
        <v>17.36</v>
      </c>
      <c r="F392" s="42">
        <f t="shared" ref="F392:I392" si="17">F361++F363+F371++F387+F391</f>
        <v>15.549999999999999</v>
      </c>
      <c r="G392" s="42">
        <f t="shared" si="17"/>
        <v>64.67</v>
      </c>
      <c r="H392" s="42">
        <f t="shared" si="17"/>
        <v>468.79</v>
      </c>
      <c r="I392" s="42">
        <f t="shared" si="17"/>
        <v>12.09</v>
      </c>
      <c r="J392" s="166"/>
      <c r="K392" s="387">
        <f>(H392*K425/H425)*100</f>
        <v>31.116996561657839</v>
      </c>
    </row>
    <row r="393" spans="1:11" ht="15.75" thickBot="1" x14ac:dyDescent="0.3">
      <c r="A393" s="361" t="s">
        <v>64</v>
      </c>
      <c r="B393" s="328"/>
      <c r="C393" s="226"/>
      <c r="D393" s="227"/>
      <c r="E393" s="8"/>
      <c r="F393" s="131"/>
      <c r="G393" s="8"/>
      <c r="H393" s="131"/>
      <c r="I393" s="15"/>
      <c r="J393" s="24"/>
      <c r="K393" s="415"/>
    </row>
    <row r="394" spans="1:11" ht="24" thickBot="1" x14ac:dyDescent="0.3">
      <c r="A394" s="362" t="s">
        <v>314</v>
      </c>
      <c r="B394" s="253">
        <v>165</v>
      </c>
      <c r="C394" s="247"/>
      <c r="D394" s="234"/>
      <c r="E394" s="28">
        <v>4.95</v>
      </c>
      <c r="F394" s="27">
        <v>1.65</v>
      </c>
      <c r="G394" s="28">
        <v>6.6</v>
      </c>
      <c r="H394" s="27">
        <v>61.6</v>
      </c>
      <c r="I394" s="49">
        <v>1.32</v>
      </c>
      <c r="J394" s="24" t="s">
        <v>247</v>
      </c>
      <c r="K394" s="415"/>
    </row>
    <row r="395" spans="1:11" ht="15.75" thickBot="1" x14ac:dyDescent="0.3">
      <c r="A395" s="363" t="s">
        <v>535</v>
      </c>
      <c r="B395" s="253"/>
      <c r="C395" s="247">
        <v>170</v>
      </c>
      <c r="D395" s="234">
        <v>165</v>
      </c>
      <c r="E395" s="20"/>
      <c r="F395" s="27"/>
      <c r="G395" s="28"/>
      <c r="H395" s="20"/>
      <c r="I395" s="27"/>
      <c r="J395" s="24"/>
      <c r="K395" s="415"/>
    </row>
    <row r="396" spans="1:11" ht="24" thickBot="1" x14ac:dyDescent="0.3">
      <c r="A396" s="362" t="s">
        <v>181</v>
      </c>
      <c r="B396" s="253">
        <v>45</v>
      </c>
      <c r="C396" s="247"/>
      <c r="D396" s="234"/>
      <c r="E396" s="28">
        <v>4.18</v>
      </c>
      <c r="F396" s="27">
        <v>0.89</v>
      </c>
      <c r="G396" s="28">
        <v>23.5</v>
      </c>
      <c r="H396" s="83">
        <v>118.8</v>
      </c>
      <c r="I396" s="28">
        <v>0.12</v>
      </c>
      <c r="J396" s="24" t="s">
        <v>257</v>
      </c>
      <c r="K396" s="415"/>
    </row>
    <row r="397" spans="1:11" ht="15.75" thickBot="1" x14ac:dyDescent="0.3">
      <c r="A397" s="363" t="s">
        <v>60</v>
      </c>
      <c r="B397" s="253"/>
      <c r="C397" s="247">
        <v>36</v>
      </c>
      <c r="D397" s="234">
        <v>36</v>
      </c>
      <c r="E397" s="28"/>
      <c r="F397" s="27"/>
      <c r="G397" s="28"/>
      <c r="H397" s="83"/>
      <c r="I397" s="28"/>
      <c r="J397" s="24"/>
      <c r="K397" s="415"/>
    </row>
    <row r="398" spans="1:11" ht="15.75" thickBot="1" x14ac:dyDescent="0.3">
      <c r="A398" s="363" t="s">
        <v>119</v>
      </c>
      <c r="B398" s="253"/>
      <c r="C398" s="247">
        <v>0.3</v>
      </c>
      <c r="D398" s="234">
        <v>0.3</v>
      </c>
      <c r="E398" s="28"/>
      <c r="F398" s="27"/>
      <c r="G398" s="28"/>
      <c r="H398" s="83"/>
      <c r="I398" s="28"/>
      <c r="J398" s="24"/>
      <c r="K398" s="415"/>
    </row>
    <row r="399" spans="1:11" ht="15.75" thickBot="1" x14ac:dyDescent="0.3">
      <c r="A399" s="363" t="s">
        <v>30</v>
      </c>
      <c r="B399" s="253"/>
      <c r="C399" s="247">
        <v>18</v>
      </c>
      <c r="D399" s="234">
        <v>18</v>
      </c>
      <c r="E399" s="28"/>
      <c r="F399" s="27"/>
      <c r="G399" s="28"/>
      <c r="H399" s="83"/>
      <c r="I399" s="28"/>
      <c r="J399" s="24"/>
      <c r="K399" s="415"/>
    </row>
    <row r="400" spans="1:11" ht="15.75" thickBot="1" x14ac:dyDescent="0.3">
      <c r="A400" s="364" t="s">
        <v>484</v>
      </c>
      <c r="B400" s="253"/>
      <c r="C400" s="247">
        <v>0.5</v>
      </c>
      <c r="D400" s="234">
        <v>0.5</v>
      </c>
      <c r="E400" s="28"/>
      <c r="F400" s="27"/>
      <c r="G400" s="28"/>
      <c r="H400" s="83"/>
      <c r="I400" s="28"/>
      <c r="J400" s="24"/>
      <c r="K400" s="415"/>
    </row>
    <row r="401" spans="1:11" ht="15.75" thickBot="1" x14ac:dyDescent="0.3">
      <c r="A401" s="363" t="s">
        <v>234</v>
      </c>
      <c r="B401" s="253"/>
      <c r="C401" s="247"/>
      <c r="D401" s="234">
        <v>52</v>
      </c>
      <c r="E401" s="28"/>
      <c r="F401" s="27"/>
      <c r="G401" s="28"/>
      <c r="H401" s="83"/>
      <c r="I401" s="28"/>
      <c r="J401" s="24"/>
      <c r="K401" s="415"/>
    </row>
    <row r="402" spans="1:11" ht="15.75" thickBot="1" x14ac:dyDescent="0.3">
      <c r="A402" s="363" t="s">
        <v>53</v>
      </c>
      <c r="B402" s="253"/>
      <c r="C402" s="247">
        <v>0.1</v>
      </c>
      <c r="D402" s="234">
        <v>0.1</v>
      </c>
      <c r="E402" s="28"/>
      <c r="F402" s="27"/>
      <c r="G402" s="28"/>
      <c r="H402" s="83"/>
      <c r="I402" s="28"/>
      <c r="J402" s="24"/>
      <c r="K402" s="415"/>
    </row>
    <row r="403" spans="1:11" ht="15.75" thickBot="1" x14ac:dyDescent="0.3">
      <c r="A403" s="374"/>
      <c r="B403" s="347">
        <v>210</v>
      </c>
      <c r="C403" s="289"/>
      <c r="D403" s="289"/>
      <c r="E403" s="155">
        <f>E394+E396</f>
        <v>9.129999999999999</v>
      </c>
      <c r="F403" s="155">
        <f t="shared" ref="F403:I403" si="18">F394+F396</f>
        <v>2.54</v>
      </c>
      <c r="G403" s="155">
        <f t="shared" si="18"/>
        <v>30.1</v>
      </c>
      <c r="H403" s="155">
        <f t="shared" si="18"/>
        <v>180.4</v>
      </c>
      <c r="I403" s="155">
        <f t="shared" si="18"/>
        <v>1.44</v>
      </c>
      <c r="J403" s="167"/>
      <c r="K403" s="387">
        <f>(H403*K425/H425)*100</f>
        <v>11.974458029657361</v>
      </c>
    </row>
    <row r="404" spans="1:11" ht="15.75" thickBot="1" x14ac:dyDescent="0.3">
      <c r="A404" s="363" t="s">
        <v>388</v>
      </c>
      <c r="B404" s="253"/>
      <c r="C404" s="247"/>
      <c r="D404" s="234"/>
      <c r="E404" s="28"/>
      <c r="F404" s="27"/>
      <c r="G404" s="28"/>
      <c r="H404" s="83"/>
      <c r="I404" s="28"/>
      <c r="J404" s="24"/>
      <c r="K404" s="415"/>
    </row>
    <row r="405" spans="1:11" ht="24" thickBot="1" x14ac:dyDescent="0.3">
      <c r="A405" s="362" t="s">
        <v>497</v>
      </c>
      <c r="B405" s="345" t="s">
        <v>129</v>
      </c>
      <c r="C405" s="295"/>
      <c r="D405" s="283"/>
      <c r="E405" s="204">
        <v>0.83</v>
      </c>
      <c r="F405" s="203">
        <v>3.12</v>
      </c>
      <c r="G405" s="204">
        <v>10.44</v>
      </c>
      <c r="H405" s="202">
        <v>73.14</v>
      </c>
      <c r="I405" s="203">
        <v>2.57</v>
      </c>
      <c r="J405" s="24" t="s">
        <v>498</v>
      </c>
      <c r="K405" s="415"/>
    </row>
    <row r="406" spans="1:11" ht="15.75" thickBot="1" x14ac:dyDescent="0.3">
      <c r="A406" s="363" t="s">
        <v>112</v>
      </c>
      <c r="B406" s="253"/>
      <c r="C406" s="247">
        <v>56.3</v>
      </c>
      <c r="D406" s="234">
        <v>45</v>
      </c>
      <c r="E406" s="28"/>
      <c r="F406" s="27"/>
      <c r="G406" s="28"/>
      <c r="H406" s="20"/>
      <c r="I406" s="27"/>
      <c r="J406" s="24"/>
      <c r="K406" s="415"/>
    </row>
    <row r="407" spans="1:11" ht="15.75" thickBot="1" x14ac:dyDescent="0.3">
      <c r="A407" s="363" t="s">
        <v>481</v>
      </c>
      <c r="B407" s="253"/>
      <c r="C407" s="247">
        <v>10.8</v>
      </c>
      <c r="D407" s="234">
        <v>12</v>
      </c>
      <c r="E407" s="28"/>
      <c r="F407" s="27"/>
      <c r="G407" s="28"/>
      <c r="H407" s="20"/>
      <c r="I407" s="28"/>
      <c r="J407" s="24"/>
      <c r="K407" s="415"/>
    </row>
    <row r="408" spans="1:11" ht="15.75" thickBot="1" x14ac:dyDescent="0.3">
      <c r="A408" s="363" t="s">
        <v>225</v>
      </c>
      <c r="B408" s="253"/>
      <c r="C408" s="247">
        <v>3</v>
      </c>
      <c r="D408" s="234">
        <v>3</v>
      </c>
      <c r="E408" s="28"/>
      <c r="F408" s="27"/>
      <c r="G408" s="28"/>
      <c r="H408" s="20"/>
      <c r="I408" s="28"/>
      <c r="J408" s="24"/>
      <c r="K408" s="415"/>
    </row>
    <row r="409" spans="1:11" ht="15.75" thickBot="1" x14ac:dyDescent="0.3">
      <c r="A409" s="363" t="s">
        <v>32</v>
      </c>
      <c r="B409" s="253"/>
      <c r="C409" s="247">
        <v>1.2</v>
      </c>
      <c r="D409" s="234">
        <v>1.2</v>
      </c>
      <c r="E409" s="28"/>
      <c r="F409" s="27"/>
      <c r="G409" s="28"/>
      <c r="H409" s="20"/>
      <c r="I409" s="28"/>
      <c r="J409" s="24"/>
      <c r="K409" s="415"/>
    </row>
    <row r="410" spans="1:11" ht="24" thickBot="1" x14ac:dyDescent="0.3">
      <c r="A410" s="371" t="s">
        <v>136</v>
      </c>
      <c r="B410" s="338" t="s">
        <v>137</v>
      </c>
      <c r="C410" s="242"/>
      <c r="D410" s="241"/>
      <c r="E410" s="47">
        <v>10.9</v>
      </c>
      <c r="F410" s="46">
        <v>10.38</v>
      </c>
      <c r="G410" s="47">
        <v>23.65</v>
      </c>
      <c r="H410" s="120">
        <v>231.62</v>
      </c>
      <c r="I410" s="47">
        <v>7.0000000000000007E-2</v>
      </c>
      <c r="J410" s="24" t="s">
        <v>138</v>
      </c>
      <c r="K410" s="415"/>
    </row>
    <row r="411" spans="1:11" ht="15.75" thickBot="1" x14ac:dyDescent="0.3">
      <c r="A411" s="364" t="s">
        <v>60</v>
      </c>
      <c r="B411" s="338"/>
      <c r="C411" s="242">
        <v>53.5</v>
      </c>
      <c r="D411" s="241">
        <v>53.5</v>
      </c>
      <c r="E411" s="47"/>
      <c r="F411" s="46"/>
      <c r="G411" s="47"/>
      <c r="H411" s="120"/>
      <c r="I411" s="47"/>
      <c r="J411" s="24"/>
      <c r="K411" s="415"/>
    </row>
    <row r="412" spans="1:11" ht="15.75" thickBot="1" x14ac:dyDescent="0.3">
      <c r="A412" s="364" t="s">
        <v>32</v>
      </c>
      <c r="B412" s="338"/>
      <c r="C412" s="242">
        <v>17.13</v>
      </c>
      <c r="D412" s="241">
        <v>17.13</v>
      </c>
      <c r="E412" s="47"/>
      <c r="F412" s="46"/>
      <c r="G412" s="47"/>
      <c r="H412" s="120"/>
      <c r="I412" s="47"/>
      <c r="J412" s="24"/>
      <c r="K412" s="415"/>
    </row>
    <row r="413" spans="1:11" ht="15.75" thickBot="1" x14ac:dyDescent="0.3">
      <c r="A413" s="364" t="s">
        <v>33</v>
      </c>
      <c r="B413" s="338"/>
      <c r="C413" s="242">
        <v>21.4</v>
      </c>
      <c r="D413" s="241">
        <v>21.4</v>
      </c>
      <c r="E413" s="47"/>
      <c r="F413" s="46"/>
      <c r="G413" s="47"/>
      <c r="H413" s="120"/>
      <c r="I413" s="47"/>
      <c r="J413" s="24"/>
      <c r="K413" s="415"/>
    </row>
    <row r="414" spans="1:11" ht="15.75" thickBot="1" x14ac:dyDescent="0.3">
      <c r="A414" s="364" t="s">
        <v>139</v>
      </c>
      <c r="B414" s="338"/>
      <c r="C414" s="242"/>
      <c r="D414" s="241">
        <v>92.3</v>
      </c>
      <c r="E414" s="47"/>
      <c r="F414" s="46"/>
      <c r="G414" s="47"/>
      <c r="H414" s="120"/>
      <c r="I414" s="47"/>
      <c r="J414" s="24"/>
      <c r="K414" s="415"/>
    </row>
    <row r="415" spans="1:11" ht="15.75" thickBot="1" x14ac:dyDescent="0.3">
      <c r="A415" s="364" t="s">
        <v>102</v>
      </c>
      <c r="B415" s="338"/>
      <c r="C415" s="242">
        <v>48.06</v>
      </c>
      <c r="D415" s="241">
        <v>47.13</v>
      </c>
      <c r="E415" s="47"/>
      <c r="F415" s="46"/>
      <c r="G415" s="47"/>
      <c r="H415" s="120"/>
      <c r="I415" s="47"/>
      <c r="J415" s="24"/>
      <c r="K415" s="415"/>
    </row>
    <row r="416" spans="1:11" ht="15.75" thickBot="1" x14ac:dyDescent="0.3">
      <c r="A416" s="364" t="s">
        <v>32</v>
      </c>
      <c r="B416" s="338"/>
      <c r="C416" s="242">
        <v>17.07</v>
      </c>
      <c r="D416" s="241">
        <v>17.07</v>
      </c>
      <c r="E416" s="47"/>
      <c r="F416" s="46"/>
      <c r="G416" s="47"/>
      <c r="H416" s="120"/>
      <c r="I416" s="47"/>
      <c r="J416" s="24"/>
      <c r="K416" s="415"/>
    </row>
    <row r="417" spans="1:12" ht="15.75" thickBot="1" x14ac:dyDescent="0.3">
      <c r="A417" s="364" t="s">
        <v>48</v>
      </c>
      <c r="B417" s="338"/>
      <c r="C417" s="242">
        <v>12.96</v>
      </c>
      <c r="D417" s="241">
        <v>10.8</v>
      </c>
      <c r="E417" s="47"/>
      <c r="F417" s="46"/>
      <c r="G417" s="47"/>
      <c r="H417" s="120"/>
      <c r="I417" s="47"/>
      <c r="J417" s="24"/>
      <c r="K417" s="415"/>
    </row>
    <row r="418" spans="1:12" ht="15.75" thickBot="1" x14ac:dyDescent="0.3">
      <c r="A418" s="364" t="s">
        <v>56</v>
      </c>
      <c r="B418" s="338"/>
      <c r="C418" s="242"/>
      <c r="D418" s="241">
        <v>169.26</v>
      </c>
      <c r="E418" s="47"/>
      <c r="F418" s="46"/>
      <c r="G418" s="47"/>
      <c r="H418" s="120"/>
      <c r="I418" s="47"/>
      <c r="J418" s="24"/>
      <c r="K418" s="415"/>
    </row>
    <row r="419" spans="1:12" ht="20.25" customHeight="1" thickBot="1" x14ac:dyDescent="0.3">
      <c r="A419" s="362" t="s">
        <v>72</v>
      </c>
      <c r="B419" s="253" t="s">
        <v>125</v>
      </c>
      <c r="C419" s="247"/>
      <c r="D419" s="234"/>
      <c r="E419" s="20">
        <v>0.1</v>
      </c>
      <c r="F419" s="27">
        <v>0.02</v>
      </c>
      <c r="G419" s="28">
        <v>10</v>
      </c>
      <c r="H419" s="20">
        <v>40</v>
      </c>
      <c r="I419" s="27"/>
      <c r="J419" s="24" t="s">
        <v>73</v>
      </c>
      <c r="K419" s="415"/>
    </row>
    <row r="420" spans="1:12" ht="15.75" thickBot="1" x14ac:dyDescent="0.3">
      <c r="A420" s="363" t="s">
        <v>74</v>
      </c>
      <c r="B420" s="253"/>
      <c r="C420" s="247">
        <v>0.45</v>
      </c>
      <c r="D420" s="234">
        <v>0.45</v>
      </c>
      <c r="E420" s="20"/>
      <c r="F420" s="27"/>
      <c r="G420" s="28"/>
      <c r="H420" s="20"/>
      <c r="I420" s="27"/>
      <c r="J420" s="24"/>
      <c r="K420" s="415"/>
    </row>
    <row r="421" spans="1:12" ht="15.75" thickBot="1" x14ac:dyDescent="0.3">
      <c r="A421" s="363" t="s">
        <v>75</v>
      </c>
      <c r="B421" s="253"/>
      <c r="C421" s="247">
        <v>10</v>
      </c>
      <c r="D421" s="234">
        <v>10</v>
      </c>
      <c r="E421" s="20"/>
      <c r="F421" s="27"/>
      <c r="G421" s="28"/>
      <c r="H421" s="20"/>
      <c r="I421" s="27"/>
      <c r="J421" s="24"/>
      <c r="K421" s="415"/>
    </row>
    <row r="422" spans="1:12" ht="15.75" thickBot="1" x14ac:dyDescent="0.3">
      <c r="A422" s="363" t="s">
        <v>31</v>
      </c>
      <c r="B422" s="253"/>
      <c r="C422" s="247">
        <v>180</v>
      </c>
      <c r="D422" s="234">
        <v>180</v>
      </c>
      <c r="E422" s="20"/>
      <c r="F422" s="27"/>
      <c r="G422" s="20"/>
      <c r="H422" s="20"/>
      <c r="I422" s="27"/>
      <c r="J422" s="24"/>
      <c r="K422" s="415"/>
    </row>
    <row r="423" spans="1:12" ht="23.25" customHeight="1" thickBot="1" x14ac:dyDescent="0.3">
      <c r="A423" s="362" t="s">
        <v>406</v>
      </c>
      <c r="B423" s="255">
        <v>30</v>
      </c>
      <c r="C423" s="254">
        <v>30</v>
      </c>
      <c r="D423" s="234">
        <v>30</v>
      </c>
      <c r="E423" s="27">
        <v>2.2799999999999998</v>
      </c>
      <c r="F423" s="28">
        <v>0.24</v>
      </c>
      <c r="G423" s="27">
        <v>14.76</v>
      </c>
      <c r="H423" s="28">
        <v>70.5</v>
      </c>
      <c r="I423" s="27">
        <v>0</v>
      </c>
      <c r="J423" s="16" t="s">
        <v>435</v>
      </c>
      <c r="K423" s="415"/>
    </row>
    <row r="424" spans="1:12" ht="15.75" thickBot="1" x14ac:dyDescent="0.3">
      <c r="A424" s="377"/>
      <c r="B424" s="348">
        <v>430</v>
      </c>
      <c r="C424" s="296"/>
      <c r="D424" s="291"/>
      <c r="E424" s="52">
        <f>E405+E410+E419+E423</f>
        <v>14.11</v>
      </c>
      <c r="F424" s="52">
        <f t="shared" ref="F424:I424" si="19">F405+F410+F419+F423</f>
        <v>13.76</v>
      </c>
      <c r="G424" s="52">
        <f t="shared" si="19"/>
        <v>58.849999999999994</v>
      </c>
      <c r="H424" s="52">
        <f t="shared" si="19"/>
        <v>415.26</v>
      </c>
      <c r="I424" s="52">
        <f t="shared" si="19"/>
        <v>2.6399999999999997</v>
      </c>
      <c r="J424" s="52"/>
      <c r="K424" s="387">
        <f>(H424*K425/H425)*100</f>
        <v>27.563821737225698</v>
      </c>
    </row>
    <row r="425" spans="1:12" ht="14.25" customHeight="1" thickBot="1" x14ac:dyDescent="0.3">
      <c r="A425" s="365"/>
      <c r="B425" s="349">
        <f>B353+B359+B392+B403+B424</f>
        <v>1854.5</v>
      </c>
      <c r="C425" s="297"/>
      <c r="D425" s="297"/>
      <c r="E425" s="75">
        <f>E353+E359+E392+E403+E424</f>
        <v>54.679999999999993</v>
      </c>
      <c r="F425" s="75">
        <f>F353+F359+F392+F403+F424</f>
        <v>46.949999999999996</v>
      </c>
      <c r="G425" s="75">
        <f>G353+G359+G392+G403+G424</f>
        <v>207.72</v>
      </c>
      <c r="H425" s="75">
        <f>H353+H359+H392+H403+H424</f>
        <v>1506.54</v>
      </c>
      <c r="I425" s="75">
        <f>I353+I359+I392+I403+I424</f>
        <v>47.55</v>
      </c>
      <c r="J425" s="170"/>
      <c r="K425" s="388">
        <v>1</v>
      </c>
      <c r="L425" s="176"/>
    </row>
    <row r="426" spans="1:12" ht="15.75" thickBot="1" x14ac:dyDescent="0.3">
      <c r="A426" s="364"/>
      <c r="B426" s="261"/>
      <c r="C426" s="262"/>
      <c r="D426" s="247"/>
      <c r="E426" s="63"/>
      <c r="F426" s="63"/>
      <c r="G426" s="63"/>
      <c r="H426" s="63"/>
      <c r="I426" s="64"/>
      <c r="J426" s="25"/>
      <c r="K426" s="389"/>
    </row>
    <row r="427" spans="1:12" ht="15.75" thickBot="1" x14ac:dyDescent="0.3">
      <c r="A427" s="364"/>
      <c r="B427" s="261"/>
      <c r="C427" s="262"/>
      <c r="D427" s="247"/>
      <c r="E427" s="63"/>
      <c r="F427" s="63"/>
      <c r="G427" s="63"/>
      <c r="H427" s="63"/>
      <c r="I427" s="63"/>
      <c r="J427" s="25"/>
      <c r="K427" s="389"/>
    </row>
    <row r="428" spans="1:12" ht="15.75" thickBot="1" x14ac:dyDescent="0.3">
      <c r="A428" s="364" t="s">
        <v>140</v>
      </c>
      <c r="B428" s="223"/>
      <c r="C428" s="224"/>
      <c r="I428" s="56"/>
      <c r="J428" s="17"/>
      <c r="K428" s="389"/>
    </row>
    <row r="429" spans="1:12" ht="24" thickBot="1" x14ac:dyDescent="0.3">
      <c r="A429" s="358" t="s">
        <v>7</v>
      </c>
      <c r="B429" s="328" t="s">
        <v>8</v>
      </c>
      <c r="C429" s="227" t="s">
        <v>9</v>
      </c>
      <c r="D429" s="263" t="s">
        <v>9</v>
      </c>
      <c r="E429" s="416" t="s">
        <v>10</v>
      </c>
      <c r="F429" s="417"/>
      <c r="G429" s="418"/>
      <c r="H429" s="130" t="s">
        <v>11</v>
      </c>
      <c r="I429" s="8" t="s">
        <v>12</v>
      </c>
      <c r="J429" s="79" t="s">
        <v>78</v>
      </c>
      <c r="K429" s="403" t="s">
        <v>443</v>
      </c>
    </row>
    <row r="430" spans="1:12" ht="15.75" thickBot="1" x14ac:dyDescent="0.3">
      <c r="A430" s="369" t="s">
        <v>14</v>
      </c>
      <c r="B430" s="329" t="s">
        <v>15</v>
      </c>
      <c r="C430" s="229" t="s">
        <v>16</v>
      </c>
      <c r="D430" s="264" t="s">
        <v>16</v>
      </c>
      <c r="E430" s="12"/>
      <c r="F430" s="13"/>
      <c r="G430" s="13"/>
      <c r="H430" s="10" t="s">
        <v>17</v>
      </c>
      <c r="I430" s="11"/>
      <c r="J430" s="169" t="s">
        <v>79</v>
      </c>
      <c r="K430" s="403"/>
    </row>
    <row r="431" spans="1:12" ht="15.75" thickBot="1" x14ac:dyDescent="0.3">
      <c r="A431" s="363"/>
      <c r="B431" s="249"/>
      <c r="C431" s="230" t="s">
        <v>18</v>
      </c>
      <c r="D431" s="230" t="s">
        <v>19</v>
      </c>
      <c r="E431" s="8" t="s">
        <v>20</v>
      </c>
      <c r="F431" s="8" t="s">
        <v>21</v>
      </c>
      <c r="G431" s="131" t="s">
        <v>22</v>
      </c>
      <c r="H431" s="130" t="s">
        <v>23</v>
      </c>
      <c r="I431" s="8" t="s">
        <v>24</v>
      </c>
      <c r="J431" s="24"/>
      <c r="K431" s="403"/>
    </row>
    <row r="432" spans="1:12" ht="15.75" thickBot="1" x14ac:dyDescent="0.3">
      <c r="A432" s="361" t="s">
        <v>25</v>
      </c>
      <c r="B432" s="328"/>
      <c r="C432" s="226"/>
      <c r="D432" s="232"/>
      <c r="E432" s="57"/>
      <c r="F432" s="57"/>
      <c r="G432" s="21"/>
      <c r="H432" s="57"/>
      <c r="I432" s="21"/>
      <c r="J432" s="6"/>
      <c r="K432" s="415"/>
    </row>
    <row r="433" spans="1:11" ht="15.75" thickBot="1" x14ac:dyDescent="0.3">
      <c r="A433" s="362" t="s">
        <v>141</v>
      </c>
      <c r="B433" s="253" t="s">
        <v>26</v>
      </c>
      <c r="C433" s="247"/>
      <c r="D433" s="234"/>
      <c r="E433" s="20">
        <v>5.89</v>
      </c>
      <c r="F433" s="20">
        <v>5.4149999999999991</v>
      </c>
      <c r="G433" s="27">
        <v>25.840000000000003</v>
      </c>
      <c r="H433" s="20">
        <v>176</v>
      </c>
      <c r="I433" s="27">
        <v>0.21375</v>
      </c>
      <c r="J433" s="24" t="s">
        <v>142</v>
      </c>
      <c r="K433" s="415"/>
    </row>
    <row r="434" spans="1:11" ht="15.75" thickBot="1" x14ac:dyDescent="0.3">
      <c r="A434" s="364" t="s">
        <v>143</v>
      </c>
      <c r="B434" s="253"/>
      <c r="C434" s="231">
        <v>25</v>
      </c>
      <c r="D434" s="234">
        <v>25</v>
      </c>
      <c r="E434" s="20"/>
      <c r="F434" s="20"/>
      <c r="G434" s="20"/>
      <c r="H434" s="20"/>
      <c r="I434" s="27"/>
      <c r="J434" s="24"/>
      <c r="K434" s="415"/>
    </row>
    <row r="435" spans="1:11" ht="15.75" thickBot="1" x14ac:dyDescent="0.3">
      <c r="A435" s="363" t="s">
        <v>30</v>
      </c>
      <c r="B435" s="249"/>
      <c r="C435" s="231">
        <v>100</v>
      </c>
      <c r="D435" s="234">
        <v>100</v>
      </c>
      <c r="E435" s="20"/>
      <c r="F435" s="20"/>
      <c r="G435" s="27"/>
      <c r="H435" s="20"/>
      <c r="I435" s="27"/>
      <c r="J435" s="24"/>
      <c r="K435" s="415"/>
    </row>
    <row r="436" spans="1:11" ht="15.75" thickBot="1" x14ac:dyDescent="0.3">
      <c r="A436" s="363" t="s">
        <v>31</v>
      </c>
      <c r="B436" s="249"/>
      <c r="C436" s="231">
        <v>76</v>
      </c>
      <c r="D436" s="234">
        <v>76</v>
      </c>
      <c r="E436" s="20"/>
      <c r="F436" s="20"/>
      <c r="G436" s="27"/>
      <c r="H436" s="20"/>
      <c r="I436" s="27"/>
      <c r="J436" s="24"/>
      <c r="K436" s="415"/>
    </row>
    <row r="437" spans="1:11" ht="15.75" thickBot="1" x14ac:dyDescent="0.3">
      <c r="A437" s="363" t="s">
        <v>32</v>
      </c>
      <c r="B437" s="253"/>
      <c r="C437" s="231">
        <v>5</v>
      </c>
      <c r="D437" s="234">
        <v>5</v>
      </c>
      <c r="E437" s="20"/>
      <c r="F437" s="20"/>
      <c r="G437" s="27"/>
      <c r="H437" s="20"/>
      <c r="I437" s="27"/>
      <c r="J437" s="24"/>
      <c r="K437" s="415"/>
    </row>
    <row r="438" spans="1:11" ht="15.75" thickBot="1" x14ac:dyDescent="0.3">
      <c r="A438" s="364" t="s">
        <v>484</v>
      </c>
      <c r="B438" s="253"/>
      <c r="C438" s="231">
        <v>1</v>
      </c>
      <c r="D438" s="234">
        <v>1</v>
      </c>
      <c r="E438" s="20"/>
      <c r="F438" s="20"/>
      <c r="G438" s="27"/>
      <c r="H438" s="20"/>
      <c r="I438" s="27"/>
      <c r="J438" s="24"/>
      <c r="K438" s="415"/>
    </row>
    <row r="439" spans="1:11" ht="15.75" thickBot="1" x14ac:dyDescent="0.3">
      <c r="A439" s="363" t="s">
        <v>33</v>
      </c>
      <c r="B439" s="253"/>
      <c r="C439" s="231">
        <v>5</v>
      </c>
      <c r="D439" s="234">
        <v>5</v>
      </c>
      <c r="E439" s="20"/>
      <c r="F439" s="20"/>
      <c r="G439" s="27"/>
      <c r="H439" s="20"/>
      <c r="I439" s="27"/>
      <c r="J439" s="24"/>
      <c r="K439" s="415"/>
    </row>
    <row r="440" spans="1:11" ht="15.75" thickBot="1" x14ac:dyDescent="0.3">
      <c r="A440" s="362" t="s">
        <v>82</v>
      </c>
      <c r="B440" s="253">
        <v>180</v>
      </c>
      <c r="C440" s="236"/>
      <c r="D440" s="235"/>
      <c r="E440" s="20">
        <v>3.67</v>
      </c>
      <c r="F440" s="27">
        <v>3.19</v>
      </c>
      <c r="G440" s="27">
        <v>15.82</v>
      </c>
      <c r="H440" s="20">
        <v>107</v>
      </c>
      <c r="I440" s="27">
        <v>0.39166666666666666</v>
      </c>
      <c r="J440" s="24" t="s">
        <v>83</v>
      </c>
      <c r="K440" s="415"/>
    </row>
    <row r="441" spans="1:11" ht="15.75" thickBot="1" x14ac:dyDescent="0.3">
      <c r="A441" s="363" t="s">
        <v>84</v>
      </c>
      <c r="B441" s="253"/>
      <c r="C441" s="231">
        <v>2</v>
      </c>
      <c r="D441" s="234">
        <v>2</v>
      </c>
      <c r="E441" s="20"/>
      <c r="F441" s="27"/>
      <c r="G441" s="27"/>
      <c r="H441" s="20"/>
      <c r="I441" s="27"/>
      <c r="J441" s="24"/>
      <c r="K441" s="415"/>
    </row>
    <row r="442" spans="1:11" ht="15.75" thickBot="1" x14ac:dyDescent="0.3">
      <c r="A442" s="363" t="s">
        <v>32</v>
      </c>
      <c r="B442" s="253"/>
      <c r="C442" s="231">
        <v>10</v>
      </c>
      <c r="D442" s="234">
        <v>10</v>
      </c>
      <c r="E442" s="20"/>
      <c r="F442" s="27"/>
      <c r="G442" s="27"/>
      <c r="H442" s="20"/>
      <c r="I442" s="27"/>
      <c r="J442" s="24"/>
      <c r="K442" s="415"/>
    </row>
    <row r="443" spans="1:11" ht="15.75" thickBot="1" x14ac:dyDescent="0.3">
      <c r="A443" s="363" t="s">
        <v>30</v>
      </c>
      <c r="B443" s="253"/>
      <c r="C443" s="231">
        <v>110</v>
      </c>
      <c r="D443" s="234">
        <v>110</v>
      </c>
      <c r="E443" s="20"/>
      <c r="F443" s="27"/>
      <c r="G443" s="27"/>
      <c r="H443" s="20"/>
      <c r="I443" s="27"/>
      <c r="J443" s="24"/>
      <c r="K443" s="415"/>
    </row>
    <row r="444" spans="1:11" ht="15.75" thickBot="1" x14ac:dyDescent="0.3">
      <c r="A444" s="363" t="s">
        <v>31</v>
      </c>
      <c r="B444" s="253"/>
      <c r="C444" s="231">
        <v>80</v>
      </c>
      <c r="D444" s="234">
        <v>80</v>
      </c>
      <c r="E444" s="20"/>
      <c r="F444" s="27"/>
      <c r="G444" s="27"/>
      <c r="H444" s="20"/>
      <c r="I444" s="27"/>
      <c r="J444" s="24"/>
      <c r="K444" s="415"/>
    </row>
    <row r="445" spans="1:11" ht="15.75" thickBot="1" x14ac:dyDescent="0.3">
      <c r="A445" s="362" t="s">
        <v>37</v>
      </c>
      <c r="B445" s="253" t="s">
        <v>38</v>
      </c>
      <c r="C445" s="236"/>
      <c r="D445" s="235"/>
      <c r="E445" s="20">
        <v>2.2999999999999998</v>
      </c>
      <c r="F445" s="27">
        <v>4.5</v>
      </c>
      <c r="G445" s="28">
        <v>15.4</v>
      </c>
      <c r="H445" s="20">
        <v>111</v>
      </c>
      <c r="I445" s="27"/>
      <c r="J445" s="24" t="s">
        <v>39</v>
      </c>
      <c r="K445" s="415"/>
    </row>
    <row r="446" spans="1:11" ht="15.75" thickBot="1" x14ac:dyDescent="0.3">
      <c r="A446" s="363" t="s">
        <v>40</v>
      </c>
      <c r="B446" s="253"/>
      <c r="C446" s="231">
        <v>30</v>
      </c>
      <c r="D446" s="234">
        <v>30</v>
      </c>
      <c r="E446" s="20"/>
      <c r="F446" s="27"/>
      <c r="G446" s="27"/>
      <c r="H446" s="20"/>
      <c r="I446" s="27"/>
      <c r="J446" s="24"/>
      <c r="K446" s="415"/>
    </row>
    <row r="447" spans="1:11" ht="15.75" thickBot="1" x14ac:dyDescent="0.3">
      <c r="A447" s="363" t="s">
        <v>33</v>
      </c>
      <c r="B447" s="253"/>
      <c r="C447" s="231">
        <v>5</v>
      </c>
      <c r="D447" s="234">
        <v>5</v>
      </c>
      <c r="E447" s="20" t="s">
        <v>5</v>
      </c>
      <c r="F447" s="27"/>
      <c r="G447" s="27"/>
      <c r="H447" s="20"/>
      <c r="I447" s="27"/>
      <c r="J447" s="24"/>
      <c r="K447" s="415"/>
    </row>
    <row r="448" spans="1:11" ht="15.75" thickBot="1" x14ac:dyDescent="0.3">
      <c r="A448" s="365" t="s">
        <v>41</v>
      </c>
      <c r="B448" s="332">
        <v>420</v>
      </c>
      <c r="C448" s="238"/>
      <c r="D448" s="230"/>
      <c r="E448" s="32">
        <f>E433+E440+E445</f>
        <v>11.86</v>
      </c>
      <c r="F448" s="32">
        <f t="shared" ref="F448:I448" si="20">F433+F440+F445</f>
        <v>13.104999999999999</v>
      </c>
      <c r="G448" s="32">
        <f t="shared" si="20"/>
        <v>57.06</v>
      </c>
      <c r="H448" s="32">
        <f t="shared" si="20"/>
        <v>394</v>
      </c>
      <c r="I448" s="32">
        <f t="shared" si="20"/>
        <v>0.60541666666666671</v>
      </c>
      <c r="J448" s="42"/>
      <c r="K448" s="387">
        <f>(H448/K537/H537)*100</f>
        <v>23.209236569274271</v>
      </c>
    </row>
    <row r="449" spans="1:11" ht="15.75" thickBot="1" x14ac:dyDescent="0.3">
      <c r="A449" s="364" t="s">
        <v>42</v>
      </c>
      <c r="B449" s="253"/>
      <c r="C449" s="231"/>
      <c r="D449" s="227"/>
      <c r="E449" s="27"/>
      <c r="F449" s="28"/>
      <c r="G449" s="27"/>
      <c r="H449" s="28"/>
      <c r="I449" s="27"/>
      <c r="J449" s="20"/>
      <c r="K449" s="415"/>
    </row>
    <row r="450" spans="1:11" ht="24" thickBot="1" x14ac:dyDescent="0.3">
      <c r="A450" s="362" t="s">
        <v>519</v>
      </c>
      <c r="B450" s="333">
        <v>100</v>
      </c>
      <c r="C450" s="240">
        <v>100</v>
      </c>
      <c r="D450" s="239">
        <v>100</v>
      </c>
      <c r="E450" s="20">
        <v>0.5</v>
      </c>
      <c r="F450" s="27">
        <v>0</v>
      </c>
      <c r="G450" s="28">
        <v>10.1</v>
      </c>
      <c r="H450" s="27">
        <v>42.67</v>
      </c>
      <c r="I450" s="20">
        <v>2</v>
      </c>
      <c r="J450" s="24" t="s">
        <v>403</v>
      </c>
      <c r="K450" s="415"/>
    </row>
    <row r="451" spans="1:11" ht="15.75" thickBot="1" x14ac:dyDescent="0.3">
      <c r="A451" s="363" t="s">
        <v>236</v>
      </c>
      <c r="B451" s="333"/>
      <c r="C451" s="240"/>
      <c r="D451" s="239"/>
      <c r="E451" s="20"/>
      <c r="F451" s="27"/>
      <c r="G451" s="28"/>
      <c r="H451" s="27"/>
      <c r="I451" s="20"/>
      <c r="J451" s="24"/>
      <c r="K451" s="415"/>
    </row>
    <row r="452" spans="1:11" ht="15.75" thickBot="1" x14ac:dyDescent="0.3">
      <c r="A452" s="371" t="s">
        <v>65</v>
      </c>
      <c r="B452" s="244">
        <v>80</v>
      </c>
      <c r="C452" s="242">
        <v>91.2</v>
      </c>
      <c r="D452" s="241">
        <v>80</v>
      </c>
      <c r="E452" s="140">
        <v>0.32</v>
      </c>
      <c r="F452" s="141">
        <v>0.32</v>
      </c>
      <c r="G452" s="142">
        <v>7.84</v>
      </c>
      <c r="H452" s="141">
        <v>35.200000000000003</v>
      </c>
      <c r="I452" s="141">
        <v>8</v>
      </c>
      <c r="J452" s="24" t="s">
        <v>252</v>
      </c>
      <c r="K452" s="415"/>
    </row>
    <row r="453" spans="1:11" ht="15.75" thickBot="1" x14ac:dyDescent="0.3">
      <c r="A453" s="372" t="s">
        <v>532</v>
      </c>
      <c r="B453" s="298"/>
      <c r="C453" s="244"/>
      <c r="D453" s="245"/>
      <c r="E453" s="140"/>
      <c r="F453" s="141"/>
      <c r="G453" s="142"/>
      <c r="H453" s="141"/>
      <c r="I453" s="143"/>
      <c r="J453" s="24" t="s">
        <v>253</v>
      </c>
      <c r="K453" s="415"/>
    </row>
    <row r="454" spans="1:11" ht="15.75" thickBot="1" x14ac:dyDescent="0.3">
      <c r="A454" s="365" t="s">
        <v>41</v>
      </c>
      <c r="B454" s="332">
        <v>180</v>
      </c>
      <c r="C454" s="238"/>
      <c r="D454" s="246"/>
      <c r="E454" s="32">
        <f>E450+E452</f>
        <v>0.82000000000000006</v>
      </c>
      <c r="F454" s="32">
        <f t="shared" ref="F454:I454" si="21">F450+F452</f>
        <v>0.32</v>
      </c>
      <c r="G454" s="32">
        <f t="shared" si="21"/>
        <v>17.939999999999998</v>
      </c>
      <c r="H454" s="32">
        <f t="shared" si="21"/>
        <v>77.87</v>
      </c>
      <c r="I454" s="32">
        <f t="shared" si="21"/>
        <v>10</v>
      </c>
      <c r="J454" s="166"/>
      <c r="K454" s="387">
        <f>(H454*K537/H537)*100</f>
        <v>4.5870640904806788</v>
      </c>
    </row>
    <row r="455" spans="1:11" ht="15.75" thickBot="1" x14ac:dyDescent="0.3">
      <c r="A455" s="363" t="s">
        <v>44</v>
      </c>
      <c r="B455" s="334"/>
      <c r="C455" s="231"/>
      <c r="D455" s="235"/>
      <c r="E455" s="63"/>
      <c r="F455" s="146"/>
      <c r="G455" s="72"/>
      <c r="H455" s="146"/>
      <c r="I455" s="72"/>
      <c r="J455" s="24"/>
      <c r="K455" s="387"/>
    </row>
    <row r="456" spans="1:11" ht="15.75" thickBot="1" x14ac:dyDescent="0.3">
      <c r="A456" s="362" t="s">
        <v>327</v>
      </c>
      <c r="B456" s="253">
        <v>40</v>
      </c>
      <c r="C456" s="231"/>
      <c r="D456" s="234"/>
      <c r="E456" s="28">
        <v>1.1499999999999999</v>
      </c>
      <c r="F456" s="20">
        <v>2.4700000000000002</v>
      </c>
      <c r="G456" s="27">
        <v>3.22</v>
      </c>
      <c r="H456" s="20">
        <v>39.72</v>
      </c>
      <c r="I456" s="27"/>
      <c r="J456" s="20" t="s">
        <v>411</v>
      </c>
      <c r="K456" s="415"/>
    </row>
    <row r="457" spans="1:11" ht="15.75" thickBot="1" x14ac:dyDescent="0.3">
      <c r="A457" s="363" t="s">
        <v>328</v>
      </c>
      <c r="B457" s="253"/>
      <c r="C457" s="231">
        <v>53.2</v>
      </c>
      <c r="D457" s="234">
        <v>37.200000000000003</v>
      </c>
      <c r="E457" s="28"/>
      <c r="F457" s="20"/>
      <c r="G457" s="27"/>
      <c r="H457" s="20"/>
      <c r="I457" s="27"/>
      <c r="J457" s="20"/>
      <c r="K457" s="415"/>
    </row>
    <row r="458" spans="1:11" ht="15.75" thickBot="1" x14ac:dyDescent="0.3">
      <c r="A458" s="363" t="s">
        <v>75</v>
      </c>
      <c r="B458" s="253"/>
      <c r="C458" s="231">
        <v>0.8</v>
      </c>
      <c r="D458" s="234">
        <v>0.8</v>
      </c>
      <c r="E458" s="28"/>
      <c r="F458" s="20"/>
      <c r="G458" s="27"/>
      <c r="H458" s="20"/>
      <c r="I458" s="27"/>
      <c r="J458" s="20"/>
      <c r="K458" s="415"/>
    </row>
    <row r="459" spans="1:11" ht="15.75" thickBot="1" x14ac:dyDescent="0.3">
      <c r="A459" s="363" t="s">
        <v>225</v>
      </c>
      <c r="B459" s="253"/>
      <c r="C459" s="231">
        <v>2.4</v>
      </c>
      <c r="D459" s="234">
        <v>2.4</v>
      </c>
      <c r="E459" s="28"/>
      <c r="F459" s="20"/>
      <c r="G459" s="27"/>
      <c r="H459" s="20"/>
      <c r="I459" s="27"/>
      <c r="J459" s="20"/>
      <c r="K459" s="415"/>
    </row>
    <row r="460" spans="1:11" ht="26.25" thickBot="1" x14ac:dyDescent="0.3">
      <c r="A460" s="378" t="s">
        <v>515</v>
      </c>
      <c r="B460" s="253" t="s">
        <v>283</v>
      </c>
      <c r="C460" s="234"/>
      <c r="D460" s="234"/>
      <c r="E460" s="20">
        <v>1.4</v>
      </c>
      <c r="F460" s="20">
        <v>4.5</v>
      </c>
      <c r="G460" s="27">
        <v>6.8</v>
      </c>
      <c r="H460" s="20">
        <v>73</v>
      </c>
      <c r="I460" s="27">
        <v>9.6</v>
      </c>
      <c r="J460" s="24" t="s">
        <v>130</v>
      </c>
      <c r="K460" s="415"/>
    </row>
    <row r="461" spans="1:11" ht="15.75" thickBot="1" x14ac:dyDescent="0.3">
      <c r="A461" s="363" t="s">
        <v>59</v>
      </c>
      <c r="B461" s="253"/>
      <c r="C461" s="234">
        <v>50</v>
      </c>
      <c r="D461" s="234">
        <v>40</v>
      </c>
      <c r="E461" s="20"/>
      <c r="F461" s="20"/>
      <c r="G461" s="20"/>
      <c r="H461" s="20"/>
      <c r="I461" s="27"/>
      <c r="J461" s="24"/>
      <c r="K461" s="415"/>
    </row>
    <row r="462" spans="1:11" ht="15.75" thickBot="1" x14ac:dyDescent="0.3">
      <c r="A462" s="363" t="s">
        <v>51</v>
      </c>
      <c r="B462" s="253"/>
      <c r="C462" s="247">
        <v>31.92</v>
      </c>
      <c r="D462" s="231">
        <v>24</v>
      </c>
      <c r="E462" s="20"/>
      <c r="F462" s="20"/>
      <c r="G462" s="20"/>
      <c r="H462" s="27"/>
      <c r="I462" s="15"/>
      <c r="J462" s="24"/>
      <c r="K462" s="415"/>
    </row>
    <row r="463" spans="1:11" ht="15.75" thickBot="1" x14ac:dyDescent="0.3">
      <c r="A463" s="363" t="s">
        <v>52</v>
      </c>
      <c r="B463" s="253"/>
      <c r="C463" s="234">
        <v>12.5</v>
      </c>
      <c r="D463" s="234">
        <v>10</v>
      </c>
      <c r="E463" s="20"/>
      <c r="F463" s="20"/>
      <c r="G463" s="27"/>
      <c r="H463" s="20"/>
      <c r="I463" s="15"/>
      <c r="J463" s="24"/>
      <c r="K463" s="415"/>
    </row>
    <row r="464" spans="1:11" ht="15.75" thickBot="1" x14ac:dyDescent="0.3">
      <c r="A464" s="363" t="s">
        <v>47</v>
      </c>
      <c r="B464" s="253"/>
      <c r="C464" s="234">
        <v>9.52</v>
      </c>
      <c r="D464" s="234">
        <v>8</v>
      </c>
      <c r="E464" s="20"/>
      <c r="F464" s="20"/>
      <c r="G464" s="27"/>
      <c r="H464" s="20"/>
      <c r="I464" s="15"/>
      <c r="J464" s="24"/>
      <c r="K464" s="415"/>
    </row>
    <row r="465" spans="1:23" ht="15.75" thickBot="1" x14ac:dyDescent="0.3">
      <c r="A465" s="363" t="s">
        <v>53</v>
      </c>
      <c r="B465" s="253"/>
      <c r="C465" s="234">
        <v>4</v>
      </c>
      <c r="D465" s="234">
        <v>4</v>
      </c>
      <c r="E465" s="20"/>
      <c r="F465" s="20"/>
      <c r="G465" s="27"/>
      <c r="H465" s="20"/>
      <c r="I465" s="15"/>
      <c r="J465" s="24"/>
      <c r="K465" s="415"/>
    </row>
    <row r="466" spans="1:23" ht="15.75" thickBot="1" x14ac:dyDescent="0.3">
      <c r="A466" s="364" t="s">
        <v>484</v>
      </c>
      <c r="B466" s="253"/>
      <c r="C466" s="234">
        <v>1.5</v>
      </c>
      <c r="D466" s="234">
        <v>1.5</v>
      </c>
      <c r="E466" s="20"/>
      <c r="F466" s="20"/>
      <c r="G466" s="27"/>
      <c r="H466" s="20"/>
      <c r="I466" s="15"/>
      <c r="J466" s="24"/>
      <c r="K466" s="415"/>
    </row>
    <row r="467" spans="1:23" ht="15.75" thickBot="1" x14ac:dyDescent="0.3">
      <c r="A467" s="363" t="s">
        <v>516</v>
      </c>
      <c r="B467" s="253"/>
      <c r="C467" s="234">
        <v>160</v>
      </c>
      <c r="D467" s="234">
        <v>160</v>
      </c>
      <c r="E467" s="20"/>
      <c r="F467" s="20"/>
      <c r="G467" s="27"/>
      <c r="H467" s="20"/>
      <c r="I467" s="15"/>
      <c r="J467" s="24"/>
      <c r="K467" s="415"/>
    </row>
    <row r="468" spans="1:23" ht="15.75" thickBot="1" x14ac:dyDescent="0.3">
      <c r="A468" s="363" t="s">
        <v>92</v>
      </c>
      <c r="B468" s="253"/>
      <c r="C468" s="234">
        <v>7</v>
      </c>
      <c r="D468" s="234">
        <v>7</v>
      </c>
      <c r="E468" s="20"/>
      <c r="F468" s="20"/>
      <c r="G468" s="28"/>
      <c r="H468" s="20"/>
      <c r="I468" s="15"/>
      <c r="J468" s="24"/>
      <c r="K468" s="415"/>
    </row>
    <row r="469" spans="1:23" ht="24" thickBot="1" x14ac:dyDescent="0.3">
      <c r="A469" s="371" t="s">
        <v>131</v>
      </c>
      <c r="B469" s="244" t="s">
        <v>132</v>
      </c>
      <c r="C469" s="298"/>
      <c r="D469" s="299"/>
      <c r="E469" s="45">
        <v>13.79</v>
      </c>
      <c r="F469" s="46">
        <v>11.39</v>
      </c>
      <c r="G469" s="47">
        <v>32.409999999999997</v>
      </c>
      <c r="H469" s="45">
        <v>287.73</v>
      </c>
      <c r="I469" s="46">
        <v>4.67</v>
      </c>
      <c r="J469" s="24" t="s">
        <v>301</v>
      </c>
      <c r="K469" s="415"/>
    </row>
    <row r="470" spans="1:23" ht="15.75" thickBot="1" x14ac:dyDescent="0.3">
      <c r="A470" s="363" t="s">
        <v>309</v>
      </c>
      <c r="B470" s="244"/>
      <c r="C470" s="298">
        <v>62.64</v>
      </c>
      <c r="D470" s="299">
        <v>60</v>
      </c>
      <c r="E470" s="45"/>
      <c r="F470" s="46"/>
      <c r="G470" s="47"/>
      <c r="H470" s="45"/>
      <c r="I470" s="46"/>
      <c r="J470" s="24"/>
      <c r="K470" s="415"/>
    </row>
    <row r="471" spans="1:23" ht="15.75" thickBot="1" x14ac:dyDescent="0.3">
      <c r="A471" s="363" t="s">
        <v>528</v>
      </c>
      <c r="B471" s="244"/>
      <c r="C471" s="298"/>
      <c r="D471" s="299">
        <v>60</v>
      </c>
      <c r="E471" s="140"/>
      <c r="F471" s="141"/>
      <c r="G471" s="142"/>
      <c r="H471" s="140"/>
      <c r="I471" s="141"/>
      <c r="J471" s="24"/>
      <c r="K471" s="415"/>
    </row>
    <row r="472" spans="1:23" ht="15.75" thickBot="1" x14ac:dyDescent="0.3">
      <c r="A472" s="364" t="s">
        <v>70</v>
      </c>
      <c r="B472" s="244"/>
      <c r="C472" s="298">
        <v>3</v>
      </c>
      <c r="D472" s="299">
        <v>3</v>
      </c>
      <c r="E472" s="45"/>
      <c r="F472" s="46"/>
      <c r="G472" s="47"/>
      <c r="H472" s="45"/>
      <c r="I472" s="46"/>
      <c r="J472" s="24"/>
      <c r="K472" s="415"/>
    </row>
    <row r="473" spans="1:23" ht="15.75" thickBot="1" x14ac:dyDescent="0.3">
      <c r="A473" s="364" t="s">
        <v>296</v>
      </c>
      <c r="B473" s="244"/>
      <c r="C473" s="298"/>
      <c r="D473" s="299">
        <v>37.5</v>
      </c>
      <c r="E473" s="45"/>
      <c r="F473" s="46"/>
      <c r="G473" s="47"/>
      <c r="H473" s="45"/>
      <c r="I473" s="46"/>
      <c r="J473" s="24"/>
      <c r="K473" s="415"/>
    </row>
    <row r="474" spans="1:23" ht="15.75" thickBot="1" x14ac:dyDescent="0.3">
      <c r="A474" s="363" t="s">
        <v>51</v>
      </c>
      <c r="B474" s="244"/>
      <c r="C474" s="298">
        <v>229.5</v>
      </c>
      <c r="D474" s="300" t="s">
        <v>325</v>
      </c>
      <c r="E474" s="45"/>
      <c r="F474" s="46"/>
      <c r="G474" s="47"/>
      <c r="H474" s="45"/>
      <c r="I474" s="46"/>
      <c r="J474" s="24"/>
      <c r="K474" s="415"/>
    </row>
    <row r="475" spans="1:23" ht="15.75" thickBot="1" x14ac:dyDescent="0.3">
      <c r="A475" s="363" t="s">
        <v>298</v>
      </c>
      <c r="B475" s="244"/>
      <c r="C475" s="298"/>
      <c r="D475" s="300" t="s">
        <v>326</v>
      </c>
      <c r="E475" s="45"/>
      <c r="F475" s="46"/>
      <c r="G475" s="47"/>
      <c r="H475" s="45"/>
      <c r="I475" s="46"/>
      <c r="J475" s="24"/>
      <c r="K475" s="415"/>
      <c r="M475" s="43"/>
      <c r="N475" s="43"/>
      <c r="O475" s="44"/>
      <c r="P475" s="47"/>
      <c r="Q475" s="47"/>
      <c r="R475" s="47"/>
      <c r="S475" s="47"/>
      <c r="T475" s="47"/>
      <c r="U475" s="47"/>
      <c r="V475" s="47"/>
      <c r="W475" s="25"/>
    </row>
    <row r="476" spans="1:23" ht="15.75" thickBot="1" x14ac:dyDescent="0.3">
      <c r="A476" s="363" t="s">
        <v>47</v>
      </c>
      <c r="B476" s="244"/>
      <c r="C476" s="298">
        <v>14.28</v>
      </c>
      <c r="D476" s="299">
        <v>12</v>
      </c>
      <c r="E476" s="45"/>
      <c r="F476" s="46"/>
      <c r="G476" s="47"/>
      <c r="H476" s="45"/>
      <c r="I476" s="61"/>
      <c r="J476" s="24"/>
      <c r="K476" s="415"/>
      <c r="M476" s="43"/>
      <c r="N476" s="25"/>
      <c r="O476" s="44"/>
      <c r="P476" s="47"/>
      <c r="Q476" s="47"/>
      <c r="R476" s="47"/>
      <c r="S476" s="47"/>
      <c r="T476" s="47"/>
      <c r="U476" s="47"/>
      <c r="V476" s="47"/>
      <c r="W476" s="25"/>
    </row>
    <row r="477" spans="1:23" ht="15.75" thickBot="1" x14ac:dyDescent="0.3">
      <c r="A477" s="363" t="s">
        <v>33</v>
      </c>
      <c r="B477" s="244"/>
      <c r="C477" s="298">
        <v>2.2999999999999998</v>
      </c>
      <c r="D477" s="299">
        <v>2.2999999999999998</v>
      </c>
      <c r="E477" s="45"/>
      <c r="F477" s="46"/>
      <c r="G477" s="47"/>
      <c r="H477" s="45"/>
      <c r="I477" s="61"/>
      <c r="J477" s="24"/>
      <c r="K477" s="415"/>
      <c r="M477" s="43"/>
      <c r="N477" s="48"/>
      <c r="O477" s="44"/>
      <c r="P477" s="47"/>
      <c r="Q477" s="47"/>
      <c r="R477" s="47"/>
      <c r="S477" s="47"/>
      <c r="T477" s="47"/>
      <c r="U477" s="47"/>
      <c r="V477" s="47"/>
      <c r="W477" s="25"/>
    </row>
    <row r="478" spans="1:23" ht="15.75" thickBot="1" x14ac:dyDescent="0.3">
      <c r="A478" s="363" t="s">
        <v>300</v>
      </c>
      <c r="B478" s="244"/>
      <c r="C478" s="298"/>
      <c r="D478" s="299">
        <v>9</v>
      </c>
      <c r="E478" s="45"/>
      <c r="F478" s="46"/>
      <c r="G478" s="47"/>
      <c r="H478" s="45"/>
      <c r="I478" s="61"/>
      <c r="J478" s="24"/>
      <c r="K478" s="415"/>
      <c r="M478" s="43"/>
      <c r="N478" s="48"/>
      <c r="O478" s="44"/>
      <c r="P478" s="47"/>
      <c r="Q478" s="47"/>
      <c r="R478" s="47"/>
      <c r="S478" s="47"/>
      <c r="T478" s="47"/>
      <c r="U478" s="47"/>
      <c r="V478" s="47"/>
      <c r="W478" s="25"/>
    </row>
    <row r="479" spans="1:23" ht="15.75" thickBot="1" x14ac:dyDescent="0.3">
      <c r="A479" s="363" t="s">
        <v>33</v>
      </c>
      <c r="B479" s="244"/>
      <c r="C479" s="298">
        <v>2.2999999999999998</v>
      </c>
      <c r="D479" s="299">
        <v>2.2999999999999998</v>
      </c>
      <c r="E479" s="45"/>
      <c r="F479" s="46"/>
      <c r="G479" s="47"/>
      <c r="H479" s="45"/>
      <c r="I479" s="61"/>
      <c r="J479" s="24"/>
      <c r="K479" s="415"/>
      <c r="M479" s="43"/>
      <c r="N479" s="43"/>
      <c r="O479" s="44"/>
      <c r="P479" s="47"/>
      <c r="Q479" s="135"/>
      <c r="R479" s="47"/>
      <c r="S479" s="47"/>
      <c r="T479" s="47"/>
      <c r="U479" s="47"/>
      <c r="V479" s="47"/>
      <c r="W479" s="25"/>
    </row>
    <row r="480" spans="1:23" ht="15.75" thickBot="1" x14ac:dyDescent="0.3">
      <c r="A480" s="364" t="s">
        <v>484</v>
      </c>
      <c r="B480" s="244"/>
      <c r="C480" s="298">
        <v>1.8</v>
      </c>
      <c r="D480" s="299">
        <v>1.8</v>
      </c>
      <c r="E480" s="45"/>
      <c r="F480" s="46"/>
      <c r="G480" s="47"/>
      <c r="H480" s="45"/>
      <c r="I480" s="61"/>
      <c r="J480" s="24"/>
      <c r="K480" s="415"/>
      <c r="M480" s="43"/>
      <c r="N480" s="25"/>
      <c r="O480" s="44"/>
      <c r="P480" s="47"/>
      <c r="Q480" s="135"/>
      <c r="R480" s="47"/>
      <c r="S480" s="47"/>
      <c r="T480" s="47"/>
      <c r="U480" s="47"/>
      <c r="V480" s="47"/>
      <c r="W480" s="25"/>
    </row>
    <row r="481" spans="1:23" ht="15.75" thickBot="1" x14ac:dyDescent="0.3">
      <c r="A481" s="363" t="s">
        <v>133</v>
      </c>
      <c r="B481" s="244"/>
      <c r="C481" s="298">
        <v>3</v>
      </c>
      <c r="D481" s="299">
        <v>3</v>
      </c>
      <c r="E481" s="45"/>
      <c r="F481" s="46"/>
      <c r="G481" s="47"/>
      <c r="H481" s="45"/>
      <c r="I481" s="61"/>
      <c r="J481" s="24"/>
      <c r="K481" s="415"/>
      <c r="M481" s="43"/>
      <c r="N481" s="43"/>
      <c r="O481" s="44"/>
      <c r="P481" s="47"/>
      <c r="Q481" s="47"/>
      <c r="R481" s="47"/>
      <c r="S481" s="47"/>
      <c r="T481" s="47"/>
      <c r="U481" s="47"/>
      <c r="V481" s="51"/>
      <c r="W481" s="25"/>
    </row>
    <row r="482" spans="1:23" ht="15.75" thickBot="1" x14ac:dyDescent="0.3">
      <c r="A482" s="363" t="s">
        <v>56</v>
      </c>
      <c r="B482" s="244"/>
      <c r="C482" s="298"/>
      <c r="D482" s="299">
        <v>211.5</v>
      </c>
      <c r="E482" s="45"/>
      <c r="F482" s="46"/>
      <c r="G482" s="47"/>
      <c r="H482" s="45"/>
      <c r="I482" s="61"/>
      <c r="J482" s="24"/>
      <c r="K482" s="415"/>
      <c r="M482" s="43"/>
      <c r="N482" s="43"/>
      <c r="O482" s="44"/>
      <c r="P482" s="47"/>
      <c r="Q482" s="47"/>
      <c r="R482" s="47"/>
      <c r="S482" s="47"/>
      <c r="T482" s="47"/>
      <c r="U482" s="47"/>
      <c r="V482" s="51"/>
      <c r="W482" s="25"/>
    </row>
    <row r="483" spans="1:23" ht="15.75" thickBot="1" x14ac:dyDescent="0.3">
      <c r="A483" s="363" t="s">
        <v>134</v>
      </c>
      <c r="B483" s="244"/>
      <c r="C483" s="298"/>
      <c r="D483" s="299"/>
      <c r="E483" s="45"/>
      <c r="F483" s="46"/>
      <c r="G483" s="47"/>
      <c r="H483" s="45"/>
      <c r="I483" s="61"/>
      <c r="J483" s="24"/>
      <c r="K483" s="415"/>
      <c r="M483" s="43"/>
      <c r="N483" s="43"/>
      <c r="O483" s="44"/>
      <c r="P483" s="47"/>
      <c r="Q483" s="47"/>
      <c r="R483" s="47"/>
      <c r="S483" s="47"/>
      <c r="T483" s="47"/>
      <c r="U483" s="47"/>
      <c r="V483" s="51"/>
      <c r="W483" s="25"/>
    </row>
    <row r="484" spans="1:23" ht="15.75" thickBot="1" x14ac:dyDescent="0.3">
      <c r="A484" s="363" t="s">
        <v>92</v>
      </c>
      <c r="B484" s="244"/>
      <c r="C484" s="298">
        <v>7.5</v>
      </c>
      <c r="D484" s="299">
        <v>7.5</v>
      </c>
      <c r="E484" s="45"/>
      <c r="F484" s="46"/>
      <c r="G484" s="47"/>
      <c r="H484" s="45"/>
      <c r="I484" s="61"/>
      <c r="J484" s="24"/>
      <c r="K484" s="415"/>
      <c r="M484" s="43"/>
      <c r="N484" s="43"/>
      <c r="O484" s="44"/>
      <c r="P484" s="47"/>
      <c r="Q484" s="47"/>
      <c r="R484" s="47"/>
      <c r="S484" s="47"/>
      <c r="T484" s="47"/>
      <c r="U484" s="47"/>
      <c r="V484" s="51"/>
      <c r="W484" s="25"/>
    </row>
    <row r="485" spans="1:23" ht="15.75" thickBot="1" x14ac:dyDescent="0.3">
      <c r="A485" s="363" t="s">
        <v>60</v>
      </c>
      <c r="B485" s="244"/>
      <c r="C485" s="298">
        <v>2</v>
      </c>
      <c r="D485" s="299">
        <v>2</v>
      </c>
      <c r="E485" s="45"/>
      <c r="F485" s="46"/>
      <c r="G485" s="47"/>
      <c r="H485" s="45"/>
      <c r="I485" s="61"/>
      <c r="J485" s="24"/>
      <c r="K485" s="415"/>
      <c r="M485" s="43"/>
      <c r="N485" s="43"/>
      <c r="O485" s="44"/>
      <c r="P485" s="47"/>
      <c r="Q485" s="47"/>
      <c r="R485" s="47"/>
      <c r="S485" s="47"/>
      <c r="T485" s="47"/>
      <c r="U485" s="47"/>
      <c r="V485" s="51"/>
      <c r="W485" s="25"/>
    </row>
    <row r="486" spans="1:23" ht="15.75" thickBot="1" x14ac:dyDescent="0.3">
      <c r="A486" s="363" t="s">
        <v>81</v>
      </c>
      <c r="B486" s="244"/>
      <c r="C486" s="298">
        <v>22.5</v>
      </c>
      <c r="D486" s="299">
        <v>22.5</v>
      </c>
      <c r="E486" s="45"/>
      <c r="F486" s="46"/>
      <c r="G486" s="47"/>
      <c r="H486" s="45"/>
      <c r="I486" s="61"/>
      <c r="J486" s="24"/>
      <c r="K486" s="415"/>
      <c r="M486" s="43"/>
      <c r="N486" s="43"/>
      <c r="O486" s="44"/>
      <c r="P486" s="47"/>
      <c r="Q486" s="47"/>
      <c r="R486" s="47"/>
      <c r="S486" s="47"/>
      <c r="T486" s="47"/>
      <c r="U486" s="47"/>
      <c r="V486" s="51"/>
      <c r="W486" s="25"/>
    </row>
    <row r="487" spans="1:23" ht="15.75" thickBot="1" x14ac:dyDescent="0.3">
      <c r="A487" s="363" t="s">
        <v>135</v>
      </c>
      <c r="B487" s="244"/>
      <c r="C487" s="298"/>
      <c r="D487" s="299">
        <v>30</v>
      </c>
      <c r="E487" s="45"/>
      <c r="F487" s="46"/>
      <c r="G487" s="47"/>
      <c r="H487" s="45"/>
      <c r="I487" s="61"/>
      <c r="J487" s="24"/>
      <c r="K487" s="415"/>
      <c r="M487" s="43"/>
      <c r="N487" s="43"/>
      <c r="O487" s="44"/>
      <c r="P487" s="47"/>
      <c r="Q487" s="47"/>
      <c r="R487" s="47"/>
      <c r="S487" s="47"/>
      <c r="T487" s="47"/>
      <c r="U487" s="47"/>
      <c r="V487" s="51"/>
      <c r="W487" s="25"/>
    </row>
    <row r="488" spans="1:23" ht="24" thickBot="1" x14ac:dyDescent="0.3">
      <c r="A488" s="362" t="s">
        <v>145</v>
      </c>
      <c r="B488" s="253">
        <v>150</v>
      </c>
      <c r="C488" s="301"/>
      <c r="D488" s="301"/>
      <c r="E488" s="20">
        <v>0.12</v>
      </c>
      <c r="F488" s="27">
        <v>0.12</v>
      </c>
      <c r="G488" s="27">
        <v>17.91</v>
      </c>
      <c r="H488" s="27">
        <v>73.2</v>
      </c>
      <c r="I488" s="63">
        <v>1.2</v>
      </c>
      <c r="J488" s="24" t="s">
        <v>263</v>
      </c>
      <c r="K488" s="415"/>
      <c r="M488" s="43"/>
      <c r="N488" s="43"/>
      <c r="O488" s="44"/>
      <c r="P488" s="47"/>
      <c r="Q488" s="47"/>
      <c r="R488" s="47"/>
      <c r="S488" s="47"/>
      <c r="T488" s="47"/>
      <c r="U488" s="47"/>
      <c r="V488" s="51"/>
      <c r="W488" s="25"/>
    </row>
    <row r="489" spans="1:23" ht="15.75" thickBot="1" x14ac:dyDescent="0.3">
      <c r="A489" s="363" t="s">
        <v>480</v>
      </c>
      <c r="B489" s="253"/>
      <c r="C489" s="301">
        <v>34</v>
      </c>
      <c r="D489" s="301">
        <v>30</v>
      </c>
      <c r="E489" s="20"/>
      <c r="F489" s="20"/>
      <c r="G489" s="27"/>
      <c r="H489" s="27"/>
      <c r="I489" s="63"/>
      <c r="J489" s="24"/>
      <c r="K489" s="415"/>
      <c r="M489" s="43"/>
      <c r="N489" s="43"/>
      <c r="O489" s="44"/>
      <c r="P489" s="47"/>
      <c r="Q489" s="47"/>
      <c r="R489" s="47"/>
      <c r="S489" s="47"/>
      <c r="T489" s="47"/>
      <c r="U489" s="47"/>
      <c r="V489" s="51"/>
      <c r="W489" s="25"/>
    </row>
    <row r="490" spans="1:23" ht="15.75" thickBot="1" x14ac:dyDescent="0.3">
      <c r="A490" s="363" t="s">
        <v>81</v>
      </c>
      <c r="B490" s="253"/>
      <c r="C490" s="301">
        <v>150</v>
      </c>
      <c r="D490" s="301">
        <v>150</v>
      </c>
      <c r="E490" s="20"/>
      <c r="F490" s="20"/>
      <c r="G490" s="27"/>
      <c r="H490" s="27"/>
      <c r="I490" s="63"/>
      <c r="J490" s="24"/>
      <c r="K490" s="415"/>
      <c r="M490" s="43"/>
      <c r="N490" s="43"/>
      <c r="O490" s="44"/>
      <c r="P490" s="47"/>
      <c r="Q490" s="47"/>
      <c r="R490" s="47"/>
      <c r="S490" s="47"/>
      <c r="T490" s="47"/>
      <c r="U490" s="47"/>
      <c r="V490" s="51"/>
      <c r="W490" s="25"/>
    </row>
    <row r="491" spans="1:23" ht="15.75" thickBot="1" x14ac:dyDescent="0.3">
      <c r="A491" s="363" t="s">
        <v>113</v>
      </c>
      <c r="B491" s="253"/>
      <c r="C491" s="231">
        <v>0.15</v>
      </c>
      <c r="D491" s="231">
        <v>0.15</v>
      </c>
      <c r="E491" s="20"/>
      <c r="F491" s="20"/>
      <c r="G491" s="27"/>
      <c r="H491" s="27"/>
      <c r="I491" s="63"/>
      <c r="J491" s="24"/>
      <c r="K491" s="415"/>
      <c r="M491" s="43"/>
      <c r="N491" s="43"/>
      <c r="O491" s="44"/>
      <c r="P491" s="47"/>
      <c r="Q491" s="47"/>
      <c r="R491" s="47"/>
      <c r="S491" s="47"/>
      <c r="T491" s="47"/>
      <c r="U491" s="47"/>
      <c r="V491" s="51"/>
      <c r="W491" s="25"/>
    </row>
    <row r="492" spans="1:23" ht="15.75" thickBot="1" x14ac:dyDescent="0.3">
      <c r="A492" s="363" t="s">
        <v>75</v>
      </c>
      <c r="B492" s="253"/>
      <c r="C492" s="301">
        <v>10</v>
      </c>
      <c r="D492" s="301">
        <v>10</v>
      </c>
      <c r="E492" s="20"/>
      <c r="F492" s="20"/>
      <c r="G492" s="27"/>
      <c r="H492" s="27"/>
      <c r="I492" s="63"/>
      <c r="J492" s="24"/>
      <c r="K492" s="415"/>
      <c r="M492" s="43"/>
      <c r="N492" s="43"/>
      <c r="O492" s="44"/>
      <c r="P492" s="47"/>
      <c r="Q492" s="47"/>
      <c r="R492" s="47"/>
      <c r="S492" s="47"/>
      <c r="T492" s="47"/>
      <c r="U492" s="47"/>
      <c r="V492" s="51"/>
      <c r="W492" s="25"/>
    </row>
    <row r="493" spans="1:23" ht="22.5" customHeight="1" thickBot="1" x14ac:dyDescent="0.3">
      <c r="A493" s="367" t="s">
        <v>282</v>
      </c>
      <c r="B493" s="336">
        <v>37.5</v>
      </c>
      <c r="C493" s="257">
        <v>37.5</v>
      </c>
      <c r="D493" s="257">
        <v>37.5</v>
      </c>
      <c r="E493" s="39">
        <v>2.48</v>
      </c>
      <c r="F493" s="40">
        <v>0.45</v>
      </c>
      <c r="G493" s="39">
        <v>14.85</v>
      </c>
      <c r="H493" s="40">
        <v>74.25</v>
      </c>
      <c r="I493" s="39"/>
      <c r="J493" s="16" t="s">
        <v>434</v>
      </c>
      <c r="K493" s="415"/>
    </row>
    <row r="494" spans="1:23" ht="15.75" thickBot="1" x14ac:dyDescent="0.3">
      <c r="A494" s="365" t="s">
        <v>41</v>
      </c>
      <c r="B494" s="332">
        <v>644.5</v>
      </c>
      <c r="C494" s="258"/>
      <c r="D494" s="238"/>
      <c r="E494" s="128">
        <f>E456+E460+E469+E488+E493</f>
        <v>18.940000000000001</v>
      </c>
      <c r="F494" s="128">
        <f t="shared" ref="F494:I494" si="22">F456+F460+F469+F488+F493</f>
        <v>18.93</v>
      </c>
      <c r="G494" s="128">
        <f t="shared" si="22"/>
        <v>75.189999999999984</v>
      </c>
      <c r="H494" s="128">
        <f t="shared" si="22"/>
        <v>547.90000000000009</v>
      </c>
      <c r="I494" s="128">
        <f t="shared" si="22"/>
        <v>15.469999999999999</v>
      </c>
      <c r="J494" s="30"/>
      <c r="K494" s="387">
        <f>(H494*K537/H537)*100</f>
        <v>32.274976437323289</v>
      </c>
    </row>
    <row r="495" spans="1:23" ht="15.75" thickBot="1" x14ac:dyDescent="0.3">
      <c r="A495" s="361" t="s">
        <v>64</v>
      </c>
      <c r="B495" s="331"/>
      <c r="C495" s="279"/>
      <c r="D495" s="227"/>
      <c r="E495" s="20"/>
      <c r="F495" s="27"/>
      <c r="G495" s="28"/>
      <c r="H495" s="20"/>
      <c r="I495" s="15"/>
      <c r="J495" s="24"/>
      <c r="K495" s="415"/>
    </row>
    <row r="496" spans="1:23" ht="24" thickBot="1" x14ac:dyDescent="0.3">
      <c r="A496" s="362" t="s">
        <v>466</v>
      </c>
      <c r="B496" s="253">
        <v>165</v>
      </c>
      <c r="C496" s="247"/>
      <c r="D496" s="234"/>
      <c r="E496" s="141">
        <v>5.04</v>
      </c>
      <c r="F496" s="141">
        <v>4.49</v>
      </c>
      <c r="G496" s="141">
        <v>8.34</v>
      </c>
      <c r="H496" s="141">
        <v>93.5</v>
      </c>
      <c r="I496" s="141">
        <v>2.56</v>
      </c>
      <c r="J496" s="24" t="s">
        <v>467</v>
      </c>
      <c r="K496" s="415"/>
    </row>
    <row r="497" spans="1:11" ht="15.75" thickBot="1" x14ac:dyDescent="0.3">
      <c r="A497" s="363" t="s">
        <v>339</v>
      </c>
      <c r="B497" s="253"/>
      <c r="C497" s="247">
        <v>173.8</v>
      </c>
      <c r="D497" s="234">
        <v>165</v>
      </c>
      <c r="E497" s="20"/>
      <c r="F497" s="20"/>
      <c r="G497" s="20"/>
      <c r="H497" s="20"/>
      <c r="I497" s="27"/>
      <c r="J497" s="24"/>
      <c r="K497" s="415"/>
    </row>
    <row r="498" spans="1:11" ht="24" thickBot="1" x14ac:dyDescent="0.3">
      <c r="A498" s="362" t="s">
        <v>67</v>
      </c>
      <c r="B498" s="253">
        <v>25</v>
      </c>
      <c r="C498" s="231">
        <v>25</v>
      </c>
      <c r="D498" s="234">
        <v>25</v>
      </c>
      <c r="E498" s="27">
        <v>1.88</v>
      </c>
      <c r="F498" s="28">
        <v>2.4500000000000002</v>
      </c>
      <c r="G498" s="27">
        <v>18.600000000000001</v>
      </c>
      <c r="H498" s="28">
        <v>104.25</v>
      </c>
      <c r="I498" s="27"/>
      <c r="J498" s="66" t="s">
        <v>436</v>
      </c>
      <c r="K498" s="415"/>
    </row>
    <row r="499" spans="1:11" ht="15.75" thickBot="1" x14ac:dyDescent="0.3">
      <c r="A499" s="363" t="s">
        <v>68</v>
      </c>
      <c r="B499" s="253"/>
      <c r="C499" s="247"/>
      <c r="D499" s="234"/>
      <c r="E499" s="83"/>
      <c r="F499" s="124"/>
      <c r="G499" s="124"/>
      <c r="H499" s="28"/>
      <c r="I499" s="27"/>
      <c r="J499" s="24"/>
      <c r="K499" s="415"/>
    </row>
    <row r="500" spans="1:11" ht="15.75" thickBot="1" x14ac:dyDescent="0.3">
      <c r="A500" s="379"/>
      <c r="B500" s="350">
        <v>190</v>
      </c>
      <c r="C500" s="275"/>
      <c r="D500" s="275"/>
      <c r="E500" s="156">
        <f>E496+E498</f>
        <v>6.92</v>
      </c>
      <c r="F500" s="156">
        <f t="shared" ref="F500:I500" si="23">F496+F498</f>
        <v>6.94</v>
      </c>
      <c r="G500" s="156">
        <f t="shared" si="23"/>
        <v>26.94</v>
      </c>
      <c r="H500" s="156">
        <f t="shared" si="23"/>
        <v>197.75</v>
      </c>
      <c r="I500" s="156">
        <f t="shared" si="23"/>
        <v>2.56</v>
      </c>
      <c r="J500" s="167"/>
      <c r="K500" s="387">
        <f>(H500*K537/H537)*100</f>
        <v>11.648798303487277</v>
      </c>
    </row>
    <row r="501" spans="1:11" ht="21" customHeight="1" thickBot="1" x14ac:dyDescent="0.3">
      <c r="A501" s="364" t="s">
        <v>388</v>
      </c>
      <c r="B501" s="298"/>
      <c r="C501" s="242"/>
      <c r="D501" s="302"/>
      <c r="E501" s="142"/>
      <c r="F501" s="141"/>
      <c r="G501" s="142"/>
      <c r="H501" s="120"/>
      <c r="I501" s="143"/>
      <c r="J501" s="24"/>
      <c r="K501" s="415"/>
    </row>
    <row r="502" spans="1:11" ht="24" customHeight="1" thickBot="1" x14ac:dyDescent="0.3">
      <c r="A502" s="371" t="s">
        <v>511</v>
      </c>
      <c r="B502" s="338" t="s">
        <v>129</v>
      </c>
      <c r="C502" s="242"/>
      <c r="D502" s="241"/>
      <c r="E502" s="120">
        <v>1.32</v>
      </c>
      <c r="F502" s="126">
        <v>2.76</v>
      </c>
      <c r="G502" s="126">
        <v>6.52</v>
      </c>
      <c r="H502" s="126">
        <v>56.21</v>
      </c>
      <c r="I502" s="142">
        <v>3.13</v>
      </c>
      <c r="J502" s="24" t="s">
        <v>512</v>
      </c>
      <c r="K502" s="415"/>
    </row>
    <row r="503" spans="1:11" ht="21" customHeight="1" thickBot="1" x14ac:dyDescent="0.3">
      <c r="A503" s="364" t="s">
        <v>52</v>
      </c>
      <c r="B503" s="338"/>
      <c r="C503" s="242">
        <v>63</v>
      </c>
      <c r="D503" s="302">
        <v>50</v>
      </c>
      <c r="E503" s="120"/>
      <c r="F503" s="126"/>
      <c r="G503" s="126"/>
      <c r="H503" s="126"/>
      <c r="I503" s="126"/>
      <c r="J503" s="66"/>
      <c r="K503" s="415"/>
    </row>
    <row r="504" spans="1:11" ht="21" customHeight="1" thickBot="1" x14ac:dyDescent="0.3">
      <c r="A504" s="364" t="s">
        <v>47</v>
      </c>
      <c r="B504" s="338"/>
      <c r="C504" s="242">
        <v>11.9</v>
      </c>
      <c r="D504" s="302">
        <v>10</v>
      </c>
      <c r="E504" s="120"/>
      <c r="F504" s="126"/>
      <c r="G504" s="126"/>
      <c r="H504" s="126"/>
      <c r="I504" s="143"/>
      <c r="J504" s="24"/>
      <c r="K504" s="415"/>
    </row>
    <row r="505" spans="1:11" ht="21" customHeight="1" thickBot="1" x14ac:dyDescent="0.3">
      <c r="A505" s="363" t="s">
        <v>61</v>
      </c>
      <c r="B505" s="338"/>
      <c r="C505" s="242">
        <v>8.3000000000000007</v>
      </c>
      <c r="D505" s="302">
        <v>8.3000000000000007</v>
      </c>
      <c r="E505" s="120"/>
      <c r="F505" s="126"/>
      <c r="G505" s="126"/>
      <c r="H505" s="126"/>
      <c r="I505" s="143"/>
      <c r="J505" s="24"/>
      <c r="K505" s="415"/>
    </row>
    <row r="506" spans="1:11" ht="21" customHeight="1" thickBot="1" x14ac:dyDescent="0.3">
      <c r="A506" s="364" t="s">
        <v>53</v>
      </c>
      <c r="B506" s="338"/>
      <c r="C506" s="242">
        <v>3</v>
      </c>
      <c r="D506" s="302">
        <v>3</v>
      </c>
      <c r="E506" s="120"/>
      <c r="F506" s="126"/>
      <c r="G506" s="126"/>
      <c r="H506" s="126"/>
      <c r="I506" s="143"/>
      <c r="J506" s="24"/>
      <c r="K506" s="415"/>
    </row>
    <row r="507" spans="1:11" ht="21" customHeight="1" thickBot="1" x14ac:dyDescent="0.3">
      <c r="A507" s="363" t="s">
        <v>32</v>
      </c>
      <c r="B507" s="338"/>
      <c r="C507" s="302">
        <v>0.7</v>
      </c>
      <c r="D507" s="303">
        <v>0.7</v>
      </c>
      <c r="E507" s="120"/>
      <c r="F507" s="126"/>
      <c r="G507" s="126"/>
      <c r="H507" s="126"/>
      <c r="I507" s="143"/>
      <c r="J507" s="24"/>
      <c r="K507" s="415"/>
    </row>
    <row r="508" spans="1:11" ht="24" thickBot="1" x14ac:dyDescent="0.3">
      <c r="A508" s="362" t="s">
        <v>148</v>
      </c>
      <c r="B508" s="253">
        <v>100</v>
      </c>
      <c r="C508" s="247"/>
      <c r="D508" s="234"/>
      <c r="E508" s="28">
        <v>15</v>
      </c>
      <c r="F508" s="27">
        <v>10.7</v>
      </c>
      <c r="G508" s="28">
        <v>4</v>
      </c>
      <c r="H508" s="20">
        <v>174.7</v>
      </c>
      <c r="I508" s="27">
        <v>0.3</v>
      </c>
      <c r="J508" s="24" t="s">
        <v>244</v>
      </c>
      <c r="K508" s="415"/>
    </row>
    <row r="509" spans="1:11" ht="15.75" thickBot="1" x14ac:dyDescent="0.3">
      <c r="A509" s="363" t="s">
        <v>493</v>
      </c>
      <c r="B509" s="253"/>
      <c r="C509" s="247">
        <v>115</v>
      </c>
      <c r="D509" s="234">
        <v>91.25</v>
      </c>
      <c r="E509" s="28"/>
      <c r="F509" s="27"/>
      <c r="G509" s="28"/>
      <c r="H509" s="20"/>
      <c r="I509" s="27"/>
      <c r="J509" s="24"/>
      <c r="K509" s="415"/>
    </row>
    <row r="510" spans="1:11" ht="15.75" thickBot="1" x14ac:dyDescent="0.3">
      <c r="A510" s="363" t="s">
        <v>149</v>
      </c>
      <c r="B510" s="253"/>
      <c r="C510" s="247"/>
      <c r="D510" s="234">
        <v>72.5</v>
      </c>
      <c r="E510" s="28"/>
      <c r="F510" s="27"/>
      <c r="G510" s="28"/>
      <c r="H510" s="20"/>
      <c r="I510" s="27"/>
      <c r="J510" s="24"/>
      <c r="K510" s="415"/>
    </row>
    <row r="511" spans="1:11" ht="24" thickBot="1" x14ac:dyDescent="0.3">
      <c r="A511" s="362" t="s">
        <v>150</v>
      </c>
      <c r="B511" s="253"/>
      <c r="C511" s="247"/>
      <c r="D511" s="234"/>
      <c r="E511" s="28"/>
      <c r="F511" s="27"/>
      <c r="G511" s="28"/>
      <c r="H511" s="20"/>
      <c r="I511" s="27"/>
      <c r="J511" s="24" t="s">
        <v>246</v>
      </c>
      <c r="K511" s="415"/>
    </row>
    <row r="512" spans="1:11" ht="16.5" customHeight="1" thickBot="1" x14ac:dyDescent="0.3">
      <c r="A512" s="363" t="s">
        <v>30</v>
      </c>
      <c r="B512" s="253"/>
      <c r="C512" s="247">
        <v>26</v>
      </c>
      <c r="D512" s="234">
        <v>26</v>
      </c>
      <c r="E512" s="28"/>
      <c r="F512" s="27"/>
      <c r="G512" s="28"/>
      <c r="H512" s="20"/>
      <c r="I512" s="27"/>
      <c r="K512" s="415"/>
    </row>
    <row r="513" spans="1:11" ht="15.75" thickBot="1" x14ac:dyDescent="0.3">
      <c r="A513" s="363" t="s">
        <v>33</v>
      </c>
      <c r="B513" s="253"/>
      <c r="C513" s="247">
        <v>4.4000000000000004</v>
      </c>
      <c r="D513" s="234">
        <v>4.4000000000000004</v>
      </c>
      <c r="E513" s="28"/>
      <c r="F513" s="27"/>
      <c r="G513" s="28"/>
      <c r="H513" s="20"/>
      <c r="I513" s="27"/>
      <c r="J513" s="24"/>
      <c r="K513" s="415"/>
    </row>
    <row r="514" spans="1:11" ht="15.75" thickBot="1" x14ac:dyDescent="0.3">
      <c r="A514" s="363" t="s">
        <v>60</v>
      </c>
      <c r="B514" s="253"/>
      <c r="C514" s="247">
        <v>4.4000000000000004</v>
      </c>
      <c r="D514" s="234">
        <v>4.4000000000000004</v>
      </c>
      <c r="E514" s="28"/>
      <c r="F514" s="27"/>
      <c r="G514" s="28"/>
      <c r="H514" s="20"/>
      <c r="I514" s="27"/>
      <c r="J514" s="24"/>
      <c r="K514" s="415"/>
    </row>
    <row r="515" spans="1:11" ht="15.75" thickBot="1" x14ac:dyDescent="0.3">
      <c r="A515" s="363" t="s">
        <v>81</v>
      </c>
      <c r="B515" s="253"/>
      <c r="C515" s="247">
        <v>5</v>
      </c>
      <c r="D515" s="234">
        <v>5</v>
      </c>
      <c r="E515" s="28"/>
      <c r="F515" s="27"/>
      <c r="G515" s="28"/>
      <c r="H515" s="20"/>
      <c r="I515" s="27"/>
      <c r="J515" s="24"/>
      <c r="K515" s="415"/>
    </row>
    <row r="516" spans="1:11" ht="15.75" thickBot="1" x14ac:dyDescent="0.3">
      <c r="A516" s="364" t="s">
        <v>484</v>
      </c>
      <c r="B516" s="253"/>
      <c r="C516" s="247">
        <v>0.3</v>
      </c>
      <c r="D516" s="234">
        <v>0.3</v>
      </c>
      <c r="E516" s="28"/>
      <c r="F516" s="27"/>
      <c r="G516" s="28"/>
      <c r="H516" s="20"/>
      <c r="I516" s="27"/>
      <c r="J516" s="24"/>
      <c r="K516" s="415"/>
    </row>
    <row r="517" spans="1:11" ht="15.75" thickBot="1" x14ac:dyDescent="0.3">
      <c r="A517" s="363" t="s">
        <v>245</v>
      </c>
      <c r="B517" s="253"/>
      <c r="C517" s="247"/>
      <c r="D517" s="234">
        <v>34</v>
      </c>
      <c r="E517" s="28"/>
      <c r="F517" s="27"/>
      <c r="G517" s="28"/>
      <c r="H517" s="20"/>
      <c r="I517" s="27"/>
      <c r="J517" s="24"/>
      <c r="K517" s="415"/>
    </row>
    <row r="518" spans="1:11" ht="15.75" thickBot="1" x14ac:dyDescent="0.3">
      <c r="A518" s="363" t="s">
        <v>48</v>
      </c>
      <c r="B518" s="253"/>
      <c r="C518" s="247">
        <v>15</v>
      </c>
      <c r="D518" s="234">
        <v>12.5</v>
      </c>
      <c r="E518" s="28"/>
      <c r="F518" s="27"/>
      <c r="G518" s="28"/>
      <c r="H518" s="20"/>
      <c r="I518" s="27"/>
      <c r="J518" s="24"/>
      <c r="K518" s="415"/>
    </row>
    <row r="519" spans="1:11" ht="15.75" thickBot="1" x14ac:dyDescent="0.3">
      <c r="A519" s="363" t="s">
        <v>56</v>
      </c>
      <c r="B519" s="253"/>
      <c r="C519" s="247"/>
      <c r="D519" s="234">
        <v>115</v>
      </c>
      <c r="E519" s="28"/>
      <c r="F519" s="27"/>
      <c r="G519" s="28"/>
      <c r="H519" s="20"/>
      <c r="I519" s="27"/>
      <c r="J519" s="24"/>
      <c r="K519" s="415"/>
    </row>
    <row r="520" spans="1:11" ht="15.75" thickBot="1" x14ac:dyDescent="0.3">
      <c r="A520" s="363" t="s">
        <v>53</v>
      </c>
      <c r="B520" s="253"/>
      <c r="C520" s="247">
        <v>3</v>
      </c>
      <c r="D520" s="234">
        <v>3</v>
      </c>
      <c r="E520" s="28"/>
      <c r="F520" s="20"/>
      <c r="G520" s="28"/>
      <c r="H520" s="20"/>
      <c r="I520" s="27"/>
      <c r="J520" s="24"/>
      <c r="K520" s="415"/>
    </row>
    <row r="521" spans="1:11" ht="27" thickBot="1" x14ac:dyDescent="0.3">
      <c r="A521" s="362" t="s">
        <v>399</v>
      </c>
      <c r="B521" s="253" t="s">
        <v>322</v>
      </c>
      <c r="C521" s="247"/>
      <c r="D521" s="234"/>
      <c r="E521" s="28">
        <v>3.69</v>
      </c>
      <c r="F521" s="27">
        <v>2.2799999999999998</v>
      </c>
      <c r="G521" s="28">
        <v>29.51</v>
      </c>
      <c r="H521" s="20">
        <v>137.66999999999999</v>
      </c>
      <c r="I521" s="27">
        <v>0.52</v>
      </c>
      <c r="J521" s="24" t="s">
        <v>432</v>
      </c>
      <c r="K521" s="415"/>
    </row>
    <row r="522" spans="1:11" ht="15.75" thickBot="1" x14ac:dyDescent="0.3">
      <c r="A522" s="363" t="s">
        <v>385</v>
      </c>
      <c r="B522" s="253"/>
      <c r="C522" s="247">
        <v>38.299999999999997</v>
      </c>
      <c r="D522" s="234">
        <v>38.299999999999997</v>
      </c>
      <c r="E522" s="28"/>
      <c r="F522" s="27"/>
      <c r="G522" s="28"/>
      <c r="H522" s="20"/>
      <c r="I522" s="27"/>
      <c r="J522" s="24"/>
      <c r="K522" s="415"/>
    </row>
    <row r="523" spans="1:11" ht="15.75" thickBot="1" x14ac:dyDescent="0.3">
      <c r="A523" s="364" t="s">
        <v>484</v>
      </c>
      <c r="B523" s="253"/>
      <c r="C523" s="247">
        <v>0.28999999999999998</v>
      </c>
      <c r="D523" s="234">
        <v>0.28999999999999998</v>
      </c>
      <c r="E523" s="28"/>
      <c r="F523" s="27"/>
      <c r="G523" s="28"/>
      <c r="H523" s="20"/>
      <c r="I523" s="27"/>
      <c r="J523" s="24"/>
      <c r="K523" s="415"/>
    </row>
    <row r="524" spans="1:11" ht="15.75" thickBot="1" x14ac:dyDescent="0.3">
      <c r="A524" s="363" t="s">
        <v>81</v>
      </c>
      <c r="B524" s="253"/>
      <c r="C524" s="247">
        <v>92</v>
      </c>
      <c r="D524" s="234">
        <v>92</v>
      </c>
      <c r="E524" s="28"/>
      <c r="F524" s="27"/>
      <c r="G524" s="28"/>
      <c r="H524" s="20"/>
      <c r="I524" s="27"/>
      <c r="J524" s="24"/>
      <c r="K524" s="415"/>
    </row>
    <row r="525" spans="1:11" ht="15.75" thickBot="1" x14ac:dyDescent="0.3">
      <c r="A525" s="363" t="s">
        <v>461</v>
      </c>
      <c r="B525" s="253"/>
      <c r="C525" s="247"/>
      <c r="D525" s="234">
        <v>115</v>
      </c>
      <c r="E525" s="28"/>
      <c r="F525" s="27"/>
      <c r="G525" s="28"/>
      <c r="H525" s="20"/>
      <c r="I525" s="27"/>
      <c r="J525" s="24"/>
      <c r="K525" s="415"/>
    </row>
    <row r="526" spans="1:11" ht="15.75" thickBot="1" x14ac:dyDescent="0.3">
      <c r="A526" s="363" t="s">
        <v>112</v>
      </c>
      <c r="B526" s="253"/>
      <c r="C526" s="247">
        <v>22</v>
      </c>
      <c r="D526" s="234">
        <v>17</v>
      </c>
      <c r="E526" s="28"/>
      <c r="F526" s="27"/>
      <c r="G526" s="28"/>
      <c r="H526" s="20"/>
      <c r="I526" s="27"/>
      <c r="J526" s="24"/>
      <c r="K526" s="415"/>
    </row>
    <row r="527" spans="1:11" ht="15.75" thickBot="1" x14ac:dyDescent="0.3">
      <c r="A527" s="363" t="s">
        <v>188</v>
      </c>
      <c r="B527" s="253"/>
      <c r="C527" s="247">
        <v>2.6</v>
      </c>
      <c r="D527" s="234">
        <v>1.7</v>
      </c>
      <c r="E527" s="28"/>
      <c r="F527" s="27"/>
      <c r="G527" s="28"/>
      <c r="H527" s="20"/>
      <c r="I527" s="27"/>
      <c r="J527" s="24"/>
      <c r="K527" s="415"/>
    </row>
    <row r="528" spans="1:11" ht="15.75" thickBot="1" x14ac:dyDescent="0.3">
      <c r="A528" s="363" t="s">
        <v>459</v>
      </c>
      <c r="B528" s="253"/>
      <c r="C528" s="247"/>
      <c r="D528" s="234">
        <v>130</v>
      </c>
      <c r="E528" s="28"/>
      <c r="F528" s="27"/>
      <c r="G528" s="28"/>
      <c r="H528" s="20"/>
      <c r="I528" s="27"/>
      <c r="J528" s="24"/>
      <c r="K528" s="415"/>
    </row>
    <row r="529" spans="1:12" ht="15.75" thickBot="1" x14ac:dyDescent="0.3">
      <c r="A529" s="363" t="s">
        <v>70</v>
      </c>
      <c r="B529" s="253"/>
      <c r="C529" s="247">
        <v>3</v>
      </c>
      <c r="D529" s="234">
        <v>3</v>
      </c>
      <c r="E529" s="28"/>
      <c r="F529" s="27"/>
      <c r="G529" s="28"/>
      <c r="H529" s="20"/>
      <c r="I529" s="27"/>
      <c r="J529" s="24"/>
      <c r="K529" s="415"/>
    </row>
    <row r="530" spans="1:12" ht="15.75" thickBot="1" x14ac:dyDescent="0.3">
      <c r="A530" s="362" t="s">
        <v>105</v>
      </c>
      <c r="B530" s="254" t="s">
        <v>407</v>
      </c>
      <c r="C530" s="247"/>
      <c r="D530" s="234"/>
      <c r="E530" s="20">
        <v>0.12</v>
      </c>
      <c r="F530" s="27">
        <v>0.02</v>
      </c>
      <c r="G530" s="28">
        <v>10.199999999999999</v>
      </c>
      <c r="H530" s="20">
        <v>41</v>
      </c>
      <c r="I530" s="27"/>
      <c r="J530" s="24" t="s">
        <v>106</v>
      </c>
      <c r="K530" s="415"/>
    </row>
    <row r="531" spans="1:12" ht="15.75" thickBot="1" x14ac:dyDescent="0.3">
      <c r="A531" s="363" t="s">
        <v>74</v>
      </c>
      <c r="B531" s="253"/>
      <c r="C531" s="247">
        <v>0.45</v>
      </c>
      <c r="D531" s="234">
        <v>0.45</v>
      </c>
      <c r="E531" s="20"/>
      <c r="F531" s="27"/>
      <c r="G531" s="28"/>
      <c r="H531" s="20"/>
      <c r="I531" s="27"/>
      <c r="J531" s="24"/>
      <c r="K531" s="415"/>
    </row>
    <row r="532" spans="1:12" ht="15.75" thickBot="1" x14ac:dyDescent="0.3">
      <c r="A532" s="363" t="s">
        <v>32</v>
      </c>
      <c r="B532" s="253"/>
      <c r="C532" s="247">
        <v>10</v>
      </c>
      <c r="D532" s="234">
        <v>10</v>
      </c>
      <c r="E532" s="20"/>
      <c r="F532" s="27"/>
      <c r="G532" s="20"/>
      <c r="H532" s="20"/>
      <c r="I532" s="27"/>
      <c r="J532" s="24"/>
      <c r="K532" s="415"/>
    </row>
    <row r="533" spans="1:12" ht="15.75" thickBot="1" x14ac:dyDescent="0.3">
      <c r="A533" s="363" t="s">
        <v>107</v>
      </c>
      <c r="B533" s="253"/>
      <c r="C533" s="234">
        <v>8</v>
      </c>
      <c r="D533" s="234">
        <v>7</v>
      </c>
      <c r="E533" s="27"/>
      <c r="F533" s="28"/>
      <c r="G533" s="20"/>
      <c r="H533" s="27"/>
      <c r="I533" s="27"/>
      <c r="J533" s="24"/>
      <c r="K533" s="415"/>
    </row>
    <row r="534" spans="1:12" ht="15.75" thickBot="1" x14ac:dyDescent="0.3">
      <c r="A534" s="363" t="s">
        <v>31</v>
      </c>
      <c r="B534" s="253"/>
      <c r="C534" s="234">
        <v>180</v>
      </c>
      <c r="D534" s="234">
        <v>180</v>
      </c>
      <c r="E534" s="27"/>
      <c r="F534" s="28"/>
      <c r="G534" s="27"/>
      <c r="H534" s="28"/>
      <c r="I534" s="27"/>
      <c r="J534" s="24"/>
      <c r="K534" s="415"/>
    </row>
    <row r="535" spans="1:12" ht="24" thickBot="1" x14ac:dyDescent="0.3">
      <c r="A535" s="362" t="s">
        <v>406</v>
      </c>
      <c r="B535" s="255">
        <v>30</v>
      </c>
      <c r="C535" s="254">
        <v>30</v>
      </c>
      <c r="D535" s="234">
        <v>30</v>
      </c>
      <c r="E535" s="27">
        <v>2.2799999999999998</v>
      </c>
      <c r="F535" s="28">
        <v>0.24</v>
      </c>
      <c r="G535" s="27">
        <v>14.76</v>
      </c>
      <c r="H535" s="28">
        <v>70.5</v>
      </c>
      <c r="I535" s="27">
        <v>0</v>
      </c>
      <c r="J535" s="16" t="s">
        <v>435</v>
      </c>
      <c r="K535" s="415"/>
    </row>
    <row r="536" spans="1:12" ht="15.75" thickBot="1" x14ac:dyDescent="0.3">
      <c r="A536" s="375" t="s">
        <v>41</v>
      </c>
      <c r="B536" s="348">
        <v>520</v>
      </c>
      <c r="C536" s="290"/>
      <c r="D536" s="304"/>
      <c r="E536" s="52">
        <f>E502+E508+E521+E530+E535</f>
        <v>22.410000000000004</v>
      </c>
      <c r="F536" s="52">
        <f t="shared" ref="F536:I536" si="24">F502+F508+F521+F530+F535</f>
        <v>15.999999999999998</v>
      </c>
      <c r="G536" s="52">
        <f t="shared" si="24"/>
        <v>64.990000000000009</v>
      </c>
      <c r="H536" s="52">
        <f t="shared" si="24"/>
        <v>480.08</v>
      </c>
      <c r="I536" s="52">
        <f t="shared" si="24"/>
        <v>3.9499999999999997</v>
      </c>
      <c r="J536" s="6"/>
      <c r="K536" s="387">
        <f>(H536*K537/H537)*100</f>
        <v>28.279924599434498</v>
      </c>
    </row>
    <row r="537" spans="1:12" ht="15.75" thickBot="1" x14ac:dyDescent="0.3">
      <c r="A537" s="375" t="s">
        <v>76</v>
      </c>
      <c r="B537" s="351">
        <f>B448+B454+B494+B500+B536</f>
        <v>1954.5</v>
      </c>
      <c r="C537" s="305"/>
      <c r="D537" s="305"/>
      <c r="E537" s="69">
        <f>E448+E454+E494+E500+E536</f>
        <v>60.95</v>
      </c>
      <c r="F537" s="69">
        <f>F448+F454+F494+F500+F536</f>
        <v>55.294999999999995</v>
      </c>
      <c r="G537" s="69">
        <f>G448+G454+G494+G500+G536</f>
        <v>242.12</v>
      </c>
      <c r="H537" s="69">
        <f>H448+H454+H494+H500+H536</f>
        <v>1697.6</v>
      </c>
      <c r="I537" s="69">
        <f>I448+I454+I494+I500+I536</f>
        <v>32.585416666666667</v>
      </c>
      <c r="J537" s="166"/>
      <c r="K537" s="388">
        <v>1</v>
      </c>
      <c r="L537" s="176"/>
    </row>
    <row r="538" spans="1:12" ht="15.75" thickBot="1" x14ac:dyDescent="0.3">
      <c r="A538" s="364"/>
      <c r="B538" s="261"/>
      <c r="C538" s="279" t="s">
        <v>152</v>
      </c>
      <c r="D538" s="279"/>
      <c r="E538" s="63"/>
      <c r="F538" s="63"/>
      <c r="G538" s="63"/>
      <c r="H538" s="63"/>
      <c r="I538" s="64"/>
      <c r="J538" s="7"/>
      <c r="K538" s="389"/>
    </row>
    <row r="539" spans="1:12" ht="15.75" thickBot="1" x14ac:dyDescent="0.3">
      <c r="A539" s="364" t="s">
        <v>153</v>
      </c>
      <c r="B539" s="223"/>
      <c r="C539" s="224"/>
      <c r="I539" s="56"/>
      <c r="J539" s="17"/>
      <c r="K539" s="389"/>
    </row>
    <row r="540" spans="1:12" ht="24" thickBot="1" x14ac:dyDescent="0.3">
      <c r="A540" s="358" t="s">
        <v>7</v>
      </c>
      <c r="B540" s="328" t="s">
        <v>8</v>
      </c>
      <c r="C540" s="226" t="s">
        <v>9</v>
      </c>
      <c r="D540" s="227" t="s">
        <v>9</v>
      </c>
      <c r="E540" s="130" t="s">
        <v>10</v>
      </c>
      <c r="F540" s="131"/>
      <c r="G540" s="132"/>
      <c r="H540" s="130" t="s">
        <v>11</v>
      </c>
      <c r="I540" s="8" t="s">
        <v>12</v>
      </c>
      <c r="J540" s="79" t="s">
        <v>78</v>
      </c>
      <c r="K540" s="403" t="s">
        <v>443</v>
      </c>
    </row>
    <row r="541" spans="1:12" ht="15.75" thickBot="1" x14ac:dyDescent="0.3">
      <c r="A541" s="369" t="s">
        <v>14</v>
      </c>
      <c r="B541" s="329" t="s">
        <v>15</v>
      </c>
      <c r="C541" s="228" t="s">
        <v>16</v>
      </c>
      <c r="D541" s="229" t="s">
        <v>16</v>
      </c>
      <c r="E541" s="12"/>
      <c r="F541" s="13"/>
      <c r="G541" s="13"/>
      <c r="H541" s="10" t="s">
        <v>17</v>
      </c>
      <c r="I541" s="11"/>
      <c r="J541" s="169" t="s">
        <v>79</v>
      </c>
      <c r="K541" s="403"/>
    </row>
    <row r="542" spans="1:12" ht="15.75" thickBot="1" x14ac:dyDescent="0.3">
      <c r="A542" s="360"/>
      <c r="B542" s="330"/>
      <c r="C542" s="230" t="s">
        <v>18</v>
      </c>
      <c r="D542" s="230" t="s">
        <v>19</v>
      </c>
      <c r="E542" s="18" t="s">
        <v>20</v>
      </c>
      <c r="F542" s="18" t="s">
        <v>21</v>
      </c>
      <c r="G542" s="41" t="s">
        <v>22</v>
      </c>
      <c r="H542" s="19" t="s">
        <v>23</v>
      </c>
      <c r="I542" s="18" t="s">
        <v>24</v>
      </c>
      <c r="J542" s="16"/>
      <c r="K542" s="403"/>
    </row>
    <row r="543" spans="1:12" ht="15.75" thickBot="1" x14ac:dyDescent="0.3">
      <c r="A543" s="364" t="s">
        <v>25</v>
      </c>
      <c r="B543" s="331"/>
      <c r="C543" s="247"/>
      <c r="D543" s="235"/>
      <c r="E543" s="23"/>
      <c r="F543" s="15"/>
      <c r="G543" s="22"/>
      <c r="H543" s="23"/>
      <c r="I543" s="15"/>
      <c r="J543" s="24"/>
      <c r="K543" s="415"/>
    </row>
    <row r="544" spans="1:12" ht="15.75" thickBot="1" x14ac:dyDescent="0.3">
      <c r="A544" s="362" t="s">
        <v>356</v>
      </c>
      <c r="B544" s="253" t="s">
        <v>26</v>
      </c>
      <c r="C544" s="234"/>
      <c r="D544" s="234"/>
      <c r="E544" s="27">
        <v>5</v>
      </c>
      <c r="F544" s="27">
        <v>8.1999999999999993</v>
      </c>
      <c r="G544" s="27">
        <v>30.3</v>
      </c>
      <c r="H544" s="27">
        <v>215</v>
      </c>
      <c r="I544" s="27">
        <v>0.22</v>
      </c>
      <c r="J544" s="24" t="s">
        <v>357</v>
      </c>
      <c r="K544" s="415"/>
    </row>
    <row r="545" spans="1:11" ht="15.75" thickBot="1" x14ac:dyDescent="0.3">
      <c r="A545" s="363" t="s">
        <v>29</v>
      </c>
      <c r="B545" s="249"/>
      <c r="C545" s="234">
        <v>25</v>
      </c>
      <c r="D545" s="254">
        <v>25</v>
      </c>
      <c r="E545" s="27"/>
      <c r="F545" s="28"/>
      <c r="G545" s="27"/>
      <c r="H545" s="28"/>
      <c r="I545" s="27"/>
      <c r="J545" s="24"/>
      <c r="K545" s="415"/>
    </row>
    <row r="546" spans="1:11" ht="15.75" thickBot="1" x14ac:dyDescent="0.3">
      <c r="A546" s="363" t="s">
        <v>30</v>
      </c>
      <c r="B546" s="249"/>
      <c r="C546" s="231">
        <v>100</v>
      </c>
      <c r="D546" s="234">
        <v>100</v>
      </c>
      <c r="E546" s="27"/>
      <c r="F546" s="28"/>
      <c r="G546" s="27"/>
      <c r="H546" s="28"/>
      <c r="I546" s="27"/>
      <c r="J546" s="24"/>
      <c r="K546" s="415"/>
    </row>
    <row r="547" spans="1:11" ht="15.75" thickBot="1" x14ac:dyDescent="0.3">
      <c r="A547" s="363" t="s">
        <v>31</v>
      </c>
      <c r="B547" s="249"/>
      <c r="C547" s="231">
        <v>76</v>
      </c>
      <c r="D547" s="234">
        <v>76</v>
      </c>
      <c r="E547" s="27"/>
      <c r="F547" s="28"/>
      <c r="G547" s="27"/>
      <c r="H547" s="28"/>
      <c r="I547" s="27"/>
      <c r="J547" s="24"/>
      <c r="K547" s="415"/>
    </row>
    <row r="548" spans="1:11" ht="15.75" thickBot="1" x14ac:dyDescent="0.3">
      <c r="A548" s="363" t="s">
        <v>32</v>
      </c>
      <c r="B548" s="249"/>
      <c r="C548" s="231">
        <v>5</v>
      </c>
      <c r="D548" s="234">
        <v>5</v>
      </c>
      <c r="E548" s="27"/>
      <c r="F548" s="28"/>
      <c r="G548" s="27"/>
      <c r="H548" s="28"/>
      <c r="I548" s="27"/>
      <c r="J548" s="24"/>
      <c r="K548" s="415"/>
    </row>
    <row r="549" spans="1:11" ht="15.75" thickBot="1" x14ac:dyDescent="0.3">
      <c r="A549" s="364" t="s">
        <v>484</v>
      </c>
      <c r="B549" s="249"/>
      <c r="C549" s="231">
        <v>1</v>
      </c>
      <c r="D549" s="234">
        <v>1</v>
      </c>
      <c r="E549" s="27"/>
      <c r="F549" s="28"/>
      <c r="G549" s="27"/>
      <c r="H549" s="28"/>
      <c r="I549" s="27"/>
      <c r="J549" s="24"/>
      <c r="K549" s="415"/>
    </row>
    <row r="550" spans="1:11" ht="15.75" thickBot="1" x14ac:dyDescent="0.3">
      <c r="A550" s="363" t="s">
        <v>33</v>
      </c>
      <c r="B550" s="249"/>
      <c r="C550" s="231">
        <v>5</v>
      </c>
      <c r="D550" s="234">
        <v>5</v>
      </c>
      <c r="E550" s="27"/>
      <c r="F550" s="28"/>
      <c r="G550" s="27"/>
      <c r="H550" s="28"/>
      <c r="I550" s="27"/>
      <c r="J550" s="24"/>
      <c r="K550" s="415"/>
    </row>
    <row r="551" spans="1:11" ht="24" thickBot="1" x14ac:dyDescent="0.3">
      <c r="A551" s="371" t="s">
        <v>111</v>
      </c>
      <c r="B551" s="244" t="s">
        <v>125</v>
      </c>
      <c r="C551" s="280"/>
      <c r="D551" s="281"/>
      <c r="E551" s="140">
        <v>2.67</v>
      </c>
      <c r="F551" s="141">
        <v>2.34</v>
      </c>
      <c r="G551" s="142">
        <v>14.31</v>
      </c>
      <c r="H551" s="141">
        <v>89</v>
      </c>
      <c r="I551" s="140">
        <v>1.2</v>
      </c>
      <c r="J551" s="24" t="s">
        <v>425</v>
      </c>
      <c r="K551" s="415"/>
    </row>
    <row r="552" spans="1:11" ht="15.75" thickBot="1" x14ac:dyDescent="0.3">
      <c r="A552" s="363" t="s">
        <v>74</v>
      </c>
      <c r="B552" s="338"/>
      <c r="C552" s="242">
        <v>0.45</v>
      </c>
      <c r="D552" s="241">
        <v>0.45</v>
      </c>
      <c r="E552" s="140"/>
      <c r="F552" s="140"/>
      <c r="G552" s="141"/>
      <c r="H552" s="141"/>
      <c r="I552" s="140"/>
      <c r="J552" s="24"/>
      <c r="K552" s="415"/>
    </row>
    <row r="553" spans="1:11" ht="15.75" thickBot="1" x14ac:dyDescent="0.3">
      <c r="A553" s="363" t="s">
        <v>32</v>
      </c>
      <c r="B553" s="338"/>
      <c r="C553" s="242">
        <v>10</v>
      </c>
      <c r="D553" s="241">
        <v>10</v>
      </c>
      <c r="E553" s="140"/>
      <c r="F553" s="140"/>
      <c r="G553" s="141"/>
      <c r="H553" s="140"/>
      <c r="I553" s="140"/>
      <c r="J553" s="24"/>
      <c r="K553" s="415"/>
    </row>
    <row r="554" spans="1:11" ht="15.75" thickBot="1" x14ac:dyDescent="0.3">
      <c r="A554" s="363" t="s">
        <v>30</v>
      </c>
      <c r="B554" s="338"/>
      <c r="C554" s="242">
        <v>92</v>
      </c>
      <c r="D554" s="241">
        <v>90</v>
      </c>
      <c r="E554" s="140"/>
      <c r="F554" s="140"/>
      <c r="G554" s="141"/>
      <c r="H554" s="140"/>
      <c r="I554" s="140"/>
      <c r="J554" s="24"/>
      <c r="K554" s="415"/>
    </row>
    <row r="555" spans="1:11" ht="15.75" thickBot="1" x14ac:dyDescent="0.3">
      <c r="A555" s="363" t="s">
        <v>31</v>
      </c>
      <c r="B555" s="338"/>
      <c r="C555" s="242">
        <v>90</v>
      </c>
      <c r="D555" s="241">
        <v>90</v>
      </c>
      <c r="E555" s="140"/>
      <c r="F555" s="140"/>
      <c r="G555" s="141"/>
      <c r="H555" s="140"/>
      <c r="I555" s="140"/>
      <c r="J555" s="24"/>
      <c r="K555" s="415"/>
    </row>
    <row r="556" spans="1:11" ht="15.75" thickBot="1" x14ac:dyDescent="0.3">
      <c r="A556" s="362" t="s">
        <v>405</v>
      </c>
      <c r="B556" s="335" t="s">
        <v>85</v>
      </c>
      <c r="C556" s="235"/>
      <c r="D556" s="235"/>
      <c r="E556" s="20">
        <v>4.8</v>
      </c>
      <c r="F556" s="27">
        <v>7.2</v>
      </c>
      <c r="G556" s="28">
        <v>15.4</v>
      </c>
      <c r="H556" s="20">
        <v>146</v>
      </c>
      <c r="I556" s="27">
        <v>0.19</v>
      </c>
      <c r="J556" s="24" t="s">
        <v>86</v>
      </c>
      <c r="K556" s="415"/>
    </row>
    <row r="557" spans="1:11" ht="15.75" thickBot="1" x14ac:dyDescent="0.3">
      <c r="A557" s="363" t="s">
        <v>40</v>
      </c>
      <c r="B557" s="253"/>
      <c r="C557" s="234">
        <v>30</v>
      </c>
      <c r="D557" s="234">
        <v>30</v>
      </c>
      <c r="E557" s="20"/>
      <c r="F557" s="27"/>
      <c r="G557" s="27"/>
      <c r="H557" s="20"/>
      <c r="I557" s="27"/>
      <c r="J557" s="24"/>
      <c r="K557" s="415"/>
    </row>
    <row r="558" spans="1:11" ht="15.75" thickBot="1" x14ac:dyDescent="0.3">
      <c r="A558" s="363" t="s">
        <v>87</v>
      </c>
      <c r="B558" s="253"/>
      <c r="C558" s="231">
        <v>7.14</v>
      </c>
      <c r="D558" s="234">
        <v>7</v>
      </c>
      <c r="E558" s="20"/>
      <c r="F558" s="27"/>
      <c r="G558" s="27"/>
      <c r="H558" s="20"/>
      <c r="I558" s="27"/>
      <c r="J558" s="24"/>
      <c r="K558" s="415"/>
    </row>
    <row r="559" spans="1:11" ht="15.75" thickBot="1" x14ac:dyDescent="0.3">
      <c r="A559" s="363" t="s">
        <v>33</v>
      </c>
      <c r="B559" s="255"/>
      <c r="C559" s="267">
        <v>5</v>
      </c>
      <c r="D559" s="267">
        <v>5</v>
      </c>
      <c r="E559" s="124" t="s">
        <v>5</v>
      </c>
      <c r="F559" s="124"/>
      <c r="G559" s="124"/>
      <c r="H559" s="124"/>
      <c r="I559" s="124"/>
      <c r="J559" s="25"/>
      <c r="K559" s="415"/>
    </row>
    <row r="560" spans="1:11" ht="15.75" thickBot="1" x14ac:dyDescent="0.3">
      <c r="A560" s="365" t="s">
        <v>41</v>
      </c>
      <c r="B560" s="332">
        <v>437</v>
      </c>
      <c r="C560" s="238"/>
      <c r="D560" s="230"/>
      <c r="E560" s="32">
        <f>E544+E551+E556</f>
        <v>12.469999999999999</v>
      </c>
      <c r="F560" s="32">
        <f t="shared" ref="F560:I560" si="25">F544+F551+F556</f>
        <v>17.739999999999998</v>
      </c>
      <c r="G560" s="32">
        <f t="shared" si="25"/>
        <v>60.01</v>
      </c>
      <c r="H560" s="32">
        <f t="shared" si="25"/>
        <v>450</v>
      </c>
      <c r="I560" s="32">
        <f t="shared" si="25"/>
        <v>1.6099999999999999</v>
      </c>
      <c r="J560" s="166"/>
      <c r="K560" s="387">
        <f>(H560*K661/H661)*100</f>
        <v>25.227043390514631</v>
      </c>
    </row>
    <row r="561" spans="1:11" ht="15.75" thickBot="1" x14ac:dyDescent="0.3">
      <c r="A561" s="361" t="s">
        <v>42</v>
      </c>
      <c r="B561" s="331"/>
      <c r="C561" s="226"/>
      <c r="D561" s="227"/>
      <c r="E561" s="8"/>
      <c r="F561" s="131"/>
      <c r="G561" s="8"/>
      <c r="H561" s="131"/>
      <c r="I561" s="8"/>
      <c r="J561" s="24"/>
      <c r="K561" s="415"/>
    </row>
    <row r="562" spans="1:11" ht="24" thickBot="1" x14ac:dyDescent="0.3">
      <c r="A562" s="362" t="s">
        <v>519</v>
      </c>
      <c r="B562" s="333">
        <v>100</v>
      </c>
      <c r="C562" s="240">
        <v>100</v>
      </c>
      <c r="D562" s="239">
        <v>100</v>
      </c>
      <c r="E562" s="20">
        <v>0.5</v>
      </c>
      <c r="F562" s="27">
        <v>0</v>
      </c>
      <c r="G562" s="28">
        <v>10.1</v>
      </c>
      <c r="H562" s="27">
        <v>42.67</v>
      </c>
      <c r="I562" s="20">
        <v>2</v>
      </c>
      <c r="J562" s="24" t="s">
        <v>403</v>
      </c>
      <c r="K562" s="415"/>
    </row>
    <row r="563" spans="1:11" ht="15.75" thickBot="1" x14ac:dyDescent="0.3">
      <c r="A563" s="363" t="s">
        <v>236</v>
      </c>
      <c r="B563" s="333"/>
      <c r="C563" s="240"/>
      <c r="D563" s="239"/>
      <c r="E563" s="20"/>
      <c r="F563" s="27"/>
      <c r="G563" s="28"/>
      <c r="H563" s="27"/>
      <c r="I563" s="20"/>
      <c r="J563" s="24"/>
      <c r="K563" s="415"/>
    </row>
    <row r="564" spans="1:11" ht="24" thickBot="1" x14ac:dyDescent="0.3">
      <c r="A564" s="371" t="s">
        <v>65</v>
      </c>
      <c r="B564" s="244">
        <v>70</v>
      </c>
      <c r="C564" s="242">
        <v>104.3</v>
      </c>
      <c r="D564" s="241">
        <v>70</v>
      </c>
      <c r="E564" s="140">
        <v>0.63</v>
      </c>
      <c r="F564" s="141">
        <v>0.14000000000000001</v>
      </c>
      <c r="G564" s="142">
        <v>5.67</v>
      </c>
      <c r="H564" s="141">
        <v>30.1</v>
      </c>
      <c r="I564" s="141">
        <v>42</v>
      </c>
      <c r="J564" s="24" t="s">
        <v>409</v>
      </c>
      <c r="K564" s="415"/>
    </row>
    <row r="565" spans="1:11" ht="15.75" thickBot="1" x14ac:dyDescent="0.3">
      <c r="A565" s="372" t="s">
        <v>530</v>
      </c>
      <c r="B565" s="244"/>
      <c r="C565" s="242"/>
      <c r="D565" s="241"/>
      <c r="E565" s="142"/>
      <c r="F565" s="141"/>
      <c r="G565" s="142"/>
      <c r="H565" s="140"/>
      <c r="I565" s="141"/>
      <c r="J565" s="24"/>
      <c r="K565" s="415"/>
    </row>
    <row r="566" spans="1:11" ht="15.75" thickBot="1" x14ac:dyDescent="0.3">
      <c r="A566" s="365" t="s">
        <v>41</v>
      </c>
      <c r="B566" s="332">
        <v>170</v>
      </c>
      <c r="C566" s="238"/>
      <c r="D566" s="246"/>
      <c r="E566" s="32">
        <f>E562+E564</f>
        <v>1.1299999999999999</v>
      </c>
      <c r="F566" s="32">
        <f t="shared" ref="F566:I566" si="26">F562+F564</f>
        <v>0.14000000000000001</v>
      </c>
      <c r="G566" s="32">
        <f t="shared" si="26"/>
        <v>15.77</v>
      </c>
      <c r="H566" s="32">
        <f t="shared" si="26"/>
        <v>72.77000000000001</v>
      </c>
      <c r="I566" s="32">
        <f t="shared" si="26"/>
        <v>44</v>
      </c>
      <c r="J566" s="166"/>
      <c r="K566" s="387">
        <f>(H566*K661/H661)*100</f>
        <v>4.0794932167283333</v>
      </c>
    </row>
    <row r="567" spans="1:11" ht="15.75" thickBot="1" x14ac:dyDescent="0.3">
      <c r="A567" s="361" t="s">
        <v>44</v>
      </c>
      <c r="B567" s="331"/>
      <c r="C567" s="306"/>
      <c r="D567" s="268"/>
      <c r="E567" s="130"/>
      <c r="F567" s="8"/>
      <c r="G567" s="131"/>
      <c r="H567" s="130"/>
      <c r="I567" s="15"/>
      <c r="J567" s="24"/>
      <c r="K567" s="415"/>
    </row>
    <row r="568" spans="1:11" ht="24" thickBot="1" x14ac:dyDescent="0.3">
      <c r="A568" s="362" t="s">
        <v>482</v>
      </c>
      <c r="B568" s="253">
        <v>60</v>
      </c>
      <c r="C568" s="247"/>
      <c r="D568" s="234"/>
      <c r="E568" s="83">
        <v>0.85</v>
      </c>
      <c r="F568" s="129">
        <v>3.05</v>
      </c>
      <c r="G568" s="124">
        <v>5.41</v>
      </c>
      <c r="H568" s="28">
        <v>52.44</v>
      </c>
      <c r="I568" s="27">
        <v>19.47</v>
      </c>
      <c r="J568" s="24" t="s">
        <v>469</v>
      </c>
      <c r="K568" s="415"/>
    </row>
    <row r="569" spans="1:11" ht="15.75" thickBot="1" x14ac:dyDescent="0.3">
      <c r="A569" s="363" t="s">
        <v>483</v>
      </c>
      <c r="B569" s="253"/>
      <c r="C569" s="247">
        <v>60</v>
      </c>
      <c r="D569" s="234">
        <v>48</v>
      </c>
      <c r="E569" s="83"/>
      <c r="F569" s="129"/>
      <c r="G569" s="124"/>
      <c r="H569" s="28"/>
      <c r="I569" s="27"/>
      <c r="J569" s="24"/>
      <c r="K569" s="415"/>
    </row>
    <row r="570" spans="1:11" ht="15.75" thickBot="1" x14ac:dyDescent="0.3">
      <c r="A570" s="364" t="s">
        <v>112</v>
      </c>
      <c r="B570" s="253"/>
      <c r="C570" s="247">
        <v>7.5</v>
      </c>
      <c r="D570" s="234">
        <v>6</v>
      </c>
      <c r="E570" s="83"/>
      <c r="F570" s="129"/>
      <c r="G570" s="124"/>
      <c r="H570" s="28"/>
      <c r="I570" s="27"/>
      <c r="J570" s="24"/>
      <c r="K570" s="415"/>
    </row>
    <row r="571" spans="1:11" ht="15.75" thickBot="1" x14ac:dyDescent="0.3">
      <c r="A571" s="364" t="s">
        <v>225</v>
      </c>
      <c r="B571" s="253"/>
      <c r="C571" s="247">
        <v>3</v>
      </c>
      <c r="D571" s="234">
        <v>3</v>
      </c>
      <c r="E571" s="83"/>
      <c r="F571" s="129"/>
      <c r="G571" s="124"/>
      <c r="H571" s="28"/>
      <c r="I571" s="27"/>
      <c r="J571" s="24"/>
      <c r="K571" s="415"/>
    </row>
    <row r="572" spans="1:11" ht="15.75" thickBot="1" x14ac:dyDescent="0.3">
      <c r="A572" s="364" t="s">
        <v>32</v>
      </c>
      <c r="B572" s="253"/>
      <c r="C572" s="247">
        <v>3</v>
      </c>
      <c r="D572" s="234">
        <v>3</v>
      </c>
      <c r="E572" s="83"/>
      <c r="F572" s="129"/>
      <c r="G572" s="124"/>
      <c r="H572" s="28"/>
      <c r="I572" s="27"/>
      <c r="J572" s="24"/>
      <c r="K572" s="415"/>
    </row>
    <row r="573" spans="1:11" ht="15.75" thickBot="1" x14ac:dyDescent="0.3">
      <c r="A573" s="364" t="s">
        <v>484</v>
      </c>
      <c r="B573" s="253"/>
      <c r="C573" s="247">
        <v>0.3</v>
      </c>
      <c r="D573" s="234">
        <v>0.3</v>
      </c>
      <c r="E573" s="83"/>
      <c r="F573" s="129"/>
      <c r="G573" s="124"/>
      <c r="H573" s="28"/>
      <c r="I573" s="27"/>
      <c r="J573" s="24"/>
      <c r="K573" s="415"/>
    </row>
    <row r="574" spans="1:11" ht="24" thickBot="1" x14ac:dyDescent="0.3">
      <c r="A574" s="362" t="s">
        <v>358</v>
      </c>
      <c r="B574" s="253" t="s">
        <v>336</v>
      </c>
      <c r="C574" s="231"/>
      <c r="D574" s="234"/>
      <c r="E574" s="20">
        <v>4.7300000000000004</v>
      </c>
      <c r="F574" s="27">
        <v>3.78</v>
      </c>
      <c r="G574" s="28">
        <v>13.43</v>
      </c>
      <c r="H574" s="20">
        <v>106.59</v>
      </c>
      <c r="I574" s="27">
        <v>9.6</v>
      </c>
      <c r="J574" s="24" t="s">
        <v>413</v>
      </c>
      <c r="K574" s="415"/>
    </row>
    <row r="575" spans="1:11" ht="15.75" thickBot="1" x14ac:dyDescent="0.3">
      <c r="A575" s="363" t="s">
        <v>51</v>
      </c>
      <c r="B575" s="335"/>
      <c r="C575" s="233">
        <v>106.6</v>
      </c>
      <c r="D575" s="249">
        <v>80</v>
      </c>
      <c r="E575" s="20"/>
      <c r="F575" s="20"/>
      <c r="G575" s="20"/>
      <c r="H575" s="20"/>
      <c r="I575" s="20"/>
      <c r="J575" s="24"/>
      <c r="K575" s="415"/>
    </row>
    <row r="576" spans="1:11" ht="15.75" thickBot="1" x14ac:dyDescent="0.3">
      <c r="A576" s="363" t="s">
        <v>52</v>
      </c>
      <c r="B576" s="335"/>
      <c r="C576" s="233">
        <v>10</v>
      </c>
      <c r="D576" s="249">
        <v>8</v>
      </c>
      <c r="E576" s="27"/>
      <c r="F576" s="27"/>
      <c r="G576" s="28"/>
      <c r="H576" s="27"/>
      <c r="I576" s="20"/>
      <c r="J576" s="24"/>
      <c r="K576" s="415"/>
    </row>
    <row r="577" spans="1:11" ht="15.75" thickBot="1" x14ac:dyDescent="0.3">
      <c r="A577" s="363" t="s">
        <v>47</v>
      </c>
      <c r="B577" s="335"/>
      <c r="C577" s="233">
        <v>9.6</v>
      </c>
      <c r="D577" s="249">
        <v>8</v>
      </c>
      <c r="E577" s="27"/>
      <c r="F577" s="27"/>
      <c r="G577" s="28"/>
      <c r="H577" s="27"/>
      <c r="I577" s="20"/>
      <c r="J577" s="24"/>
      <c r="K577" s="415"/>
    </row>
    <row r="578" spans="1:11" ht="15.75" thickBot="1" x14ac:dyDescent="0.3">
      <c r="A578" s="363" t="s">
        <v>53</v>
      </c>
      <c r="B578" s="335"/>
      <c r="C578" s="233">
        <v>2</v>
      </c>
      <c r="D578" s="249">
        <v>2</v>
      </c>
      <c r="E578" s="27"/>
      <c r="F578" s="27"/>
      <c r="G578" s="28"/>
      <c r="H578" s="27"/>
      <c r="I578" s="20"/>
      <c r="J578" s="24"/>
      <c r="K578" s="415"/>
    </row>
    <row r="579" spans="1:11" ht="15.75" thickBot="1" x14ac:dyDescent="0.3">
      <c r="A579" s="364" t="s">
        <v>484</v>
      </c>
      <c r="B579" s="335"/>
      <c r="C579" s="233">
        <v>0.2</v>
      </c>
      <c r="D579" s="249">
        <v>0.2</v>
      </c>
      <c r="E579" s="27"/>
      <c r="F579" s="27"/>
      <c r="G579" s="28"/>
      <c r="H579" s="27"/>
      <c r="I579" s="20"/>
      <c r="J579" s="24"/>
      <c r="K579" s="415"/>
    </row>
    <row r="580" spans="1:11" ht="15.75" thickBot="1" x14ac:dyDescent="0.3">
      <c r="A580" s="363" t="s">
        <v>359</v>
      </c>
      <c r="B580" s="335"/>
      <c r="C580" s="233">
        <v>150</v>
      </c>
      <c r="D580" s="249">
        <v>150</v>
      </c>
      <c r="E580" s="27"/>
      <c r="F580" s="27"/>
      <c r="G580" s="28"/>
      <c r="H580" s="27"/>
      <c r="I580" s="20"/>
      <c r="J580" s="24"/>
      <c r="K580" s="415"/>
    </row>
    <row r="581" spans="1:11" ht="15.75" thickBot="1" x14ac:dyDescent="0.3">
      <c r="A581" s="363" t="s">
        <v>309</v>
      </c>
      <c r="B581" s="335"/>
      <c r="C581" s="271">
        <v>17.899999999999999</v>
      </c>
      <c r="D581" s="249">
        <v>17.100000000000001</v>
      </c>
      <c r="E581" s="27"/>
      <c r="F581" s="27"/>
      <c r="G581" s="28"/>
      <c r="H581" s="27"/>
      <c r="I581" s="20"/>
      <c r="J581" s="24"/>
      <c r="K581" s="415"/>
    </row>
    <row r="582" spans="1:11" ht="15.75" thickBot="1" x14ac:dyDescent="0.3">
      <c r="A582" s="363" t="s">
        <v>528</v>
      </c>
      <c r="B582" s="335"/>
      <c r="C582" s="301"/>
      <c r="D582" s="249">
        <v>17.100000000000001</v>
      </c>
      <c r="E582" s="27"/>
      <c r="F582" s="28"/>
      <c r="G582" s="28"/>
      <c r="H582" s="20"/>
      <c r="I582" s="20"/>
      <c r="J582" s="24"/>
      <c r="K582" s="415"/>
    </row>
    <row r="583" spans="1:11" ht="15.75" thickBot="1" x14ac:dyDescent="0.3">
      <c r="A583" s="363" t="s">
        <v>47</v>
      </c>
      <c r="B583" s="253"/>
      <c r="C583" s="231">
        <v>1.79</v>
      </c>
      <c r="D583" s="234">
        <v>1.5</v>
      </c>
      <c r="E583" s="27"/>
      <c r="F583" s="28"/>
      <c r="G583" s="27"/>
      <c r="H583" s="20"/>
      <c r="I583" s="15"/>
      <c r="J583" s="24"/>
      <c r="K583" s="415"/>
    </row>
    <row r="584" spans="1:11" ht="15.75" thickBot="1" x14ac:dyDescent="0.3">
      <c r="A584" s="363" t="s">
        <v>48</v>
      </c>
      <c r="B584" s="253"/>
      <c r="C584" s="231">
        <v>1.44</v>
      </c>
      <c r="D584" s="234">
        <v>1.2</v>
      </c>
      <c r="E584" s="27"/>
      <c r="F584" s="28"/>
      <c r="G584" s="27"/>
      <c r="H584" s="20"/>
      <c r="I584" s="27"/>
      <c r="J584" s="24"/>
      <c r="K584" s="415"/>
    </row>
    <row r="585" spans="1:11" ht="15.75" thickBot="1" x14ac:dyDescent="0.3">
      <c r="A585" s="363" t="s">
        <v>361</v>
      </c>
      <c r="B585" s="253"/>
      <c r="C585" s="247">
        <v>1.5</v>
      </c>
      <c r="D585" s="234">
        <v>1.5</v>
      </c>
      <c r="E585" s="83"/>
      <c r="F585" s="129"/>
      <c r="G585" s="28"/>
      <c r="H585" s="20"/>
      <c r="I585" s="27"/>
      <c r="J585" s="24"/>
      <c r="K585" s="415"/>
    </row>
    <row r="586" spans="1:11" ht="15.75" thickBot="1" x14ac:dyDescent="0.3">
      <c r="A586" s="364" t="s">
        <v>484</v>
      </c>
      <c r="B586" s="253"/>
      <c r="C586" s="247">
        <v>1.2</v>
      </c>
      <c r="D586" s="234">
        <v>1.2</v>
      </c>
      <c r="E586" s="83"/>
      <c r="F586" s="129"/>
      <c r="G586" s="28"/>
      <c r="H586" s="20"/>
      <c r="I586" s="27"/>
      <c r="J586" s="24"/>
      <c r="K586" s="415"/>
    </row>
    <row r="587" spans="1:11" ht="15.75" thickBot="1" x14ac:dyDescent="0.3">
      <c r="A587" s="363" t="s">
        <v>362</v>
      </c>
      <c r="B587" s="253"/>
      <c r="C587" s="247"/>
      <c r="D587" s="234">
        <v>21.5</v>
      </c>
      <c r="E587" s="83"/>
      <c r="F587" s="129"/>
      <c r="G587" s="28"/>
      <c r="H587" s="20"/>
      <c r="I587" s="27"/>
      <c r="J587" s="24"/>
      <c r="K587" s="415"/>
    </row>
    <row r="588" spans="1:11" ht="15.75" thickBot="1" x14ac:dyDescent="0.3">
      <c r="A588" s="362" t="s">
        <v>156</v>
      </c>
      <c r="B588" s="253">
        <v>80</v>
      </c>
      <c r="C588" s="247"/>
      <c r="D588" s="234"/>
      <c r="E588" s="20">
        <v>11.9</v>
      </c>
      <c r="F588" s="27">
        <v>7</v>
      </c>
      <c r="G588" s="28">
        <v>3.98</v>
      </c>
      <c r="H588" s="20">
        <v>126.5</v>
      </c>
      <c r="I588" s="27"/>
      <c r="J588" s="24" t="s">
        <v>265</v>
      </c>
      <c r="K588" s="415"/>
    </row>
    <row r="589" spans="1:11" ht="15.75" thickBot="1" x14ac:dyDescent="0.3">
      <c r="A589" s="363" t="s">
        <v>493</v>
      </c>
      <c r="B589" s="253"/>
      <c r="C589" s="247">
        <v>75</v>
      </c>
      <c r="D589" s="234">
        <v>60</v>
      </c>
      <c r="E589" s="20"/>
      <c r="F589" s="27"/>
      <c r="G589" s="28"/>
      <c r="H589" s="20"/>
      <c r="I589" s="27"/>
      <c r="J589" s="24"/>
      <c r="K589" s="415"/>
    </row>
    <row r="590" spans="1:11" ht="15.75" thickBot="1" x14ac:dyDescent="0.3">
      <c r="A590" s="363" t="s">
        <v>103</v>
      </c>
      <c r="B590" s="253"/>
      <c r="C590" s="247">
        <v>2</v>
      </c>
      <c r="D590" s="234">
        <v>2</v>
      </c>
      <c r="E590" s="20"/>
      <c r="F590" s="83"/>
      <c r="G590" s="28"/>
      <c r="H590" s="20"/>
      <c r="I590" s="27"/>
      <c r="J590" s="24"/>
      <c r="K590" s="415"/>
    </row>
    <row r="591" spans="1:11" ht="15.75" thickBot="1" x14ac:dyDescent="0.3">
      <c r="A591" s="363" t="s">
        <v>69</v>
      </c>
      <c r="B591" s="253"/>
      <c r="C591" s="247">
        <v>14.4</v>
      </c>
      <c r="D591" s="234">
        <v>12</v>
      </c>
      <c r="E591" s="20"/>
      <c r="F591" s="83"/>
      <c r="G591" s="28"/>
      <c r="H591" s="20"/>
      <c r="I591" s="27"/>
      <c r="J591" s="24"/>
      <c r="K591" s="415"/>
    </row>
    <row r="592" spans="1:11" ht="15.75" thickBot="1" x14ac:dyDescent="0.3">
      <c r="A592" s="363" t="s">
        <v>47</v>
      </c>
      <c r="B592" s="253"/>
      <c r="C592" s="247">
        <v>17.899999999999999</v>
      </c>
      <c r="D592" s="234">
        <v>15</v>
      </c>
      <c r="E592" s="20"/>
      <c r="F592" s="83"/>
      <c r="G592" s="28"/>
      <c r="H592" s="20"/>
      <c r="I592" s="27"/>
      <c r="J592" s="24"/>
      <c r="K592" s="415"/>
    </row>
    <row r="593" spans="1:11" ht="15.75" thickBot="1" x14ac:dyDescent="0.3">
      <c r="A593" s="363" t="s">
        <v>81</v>
      </c>
      <c r="B593" s="253"/>
      <c r="C593" s="247">
        <v>6</v>
      </c>
      <c r="D593" s="234">
        <v>6</v>
      </c>
      <c r="E593" s="20"/>
      <c r="F593" s="20"/>
      <c r="G593" s="20"/>
      <c r="H593" s="20"/>
      <c r="I593" s="27"/>
      <c r="J593" s="24"/>
      <c r="K593" s="415"/>
    </row>
    <row r="594" spans="1:11" ht="15.75" thickBot="1" x14ac:dyDescent="0.3">
      <c r="A594" s="364" t="s">
        <v>484</v>
      </c>
      <c r="B594" s="253"/>
      <c r="C594" s="247">
        <v>0.8</v>
      </c>
      <c r="D594" s="234">
        <v>0.8</v>
      </c>
      <c r="E594" s="20"/>
      <c r="F594" s="27"/>
      <c r="G594" s="28"/>
      <c r="H594" s="20"/>
      <c r="I594" s="15"/>
      <c r="J594" s="24"/>
      <c r="K594" s="415"/>
    </row>
    <row r="595" spans="1:11" ht="15.75" thickBot="1" x14ac:dyDescent="0.3">
      <c r="A595" s="363" t="s">
        <v>75</v>
      </c>
      <c r="B595" s="253"/>
      <c r="C595" s="247">
        <v>0.2</v>
      </c>
      <c r="D595" s="234">
        <v>0.2</v>
      </c>
      <c r="E595" s="20"/>
      <c r="F595" s="27"/>
      <c r="G595" s="28"/>
      <c r="H595" s="20"/>
      <c r="I595" s="15"/>
      <c r="J595" s="24"/>
      <c r="K595" s="415"/>
    </row>
    <row r="596" spans="1:11" ht="15.75" thickBot="1" x14ac:dyDescent="0.3">
      <c r="A596" s="363" t="s">
        <v>133</v>
      </c>
      <c r="B596" s="253"/>
      <c r="C596" s="247">
        <v>6</v>
      </c>
      <c r="D596" s="234">
        <v>6</v>
      </c>
      <c r="E596" s="28"/>
      <c r="F596" s="27"/>
      <c r="G596" s="28"/>
      <c r="H596" s="20"/>
      <c r="I596" s="15"/>
      <c r="J596" s="24"/>
      <c r="K596" s="415"/>
    </row>
    <row r="597" spans="1:11" ht="15.75" thickBot="1" x14ac:dyDescent="0.3">
      <c r="A597" s="363" t="s">
        <v>53</v>
      </c>
      <c r="B597" s="253"/>
      <c r="C597" s="247">
        <v>2</v>
      </c>
      <c r="D597" s="234">
        <v>2</v>
      </c>
      <c r="E597" s="28"/>
      <c r="F597" s="27"/>
      <c r="G597" s="28"/>
      <c r="H597" s="20"/>
      <c r="I597" s="15"/>
      <c r="J597" s="24"/>
      <c r="K597" s="415"/>
    </row>
    <row r="598" spans="1:11" ht="15.75" thickBot="1" x14ac:dyDescent="0.3">
      <c r="A598" s="363" t="s">
        <v>50</v>
      </c>
      <c r="B598" s="253"/>
      <c r="C598" s="247"/>
      <c r="D598" s="234">
        <v>95</v>
      </c>
      <c r="E598" s="28"/>
      <c r="F598" s="27"/>
      <c r="G598" s="28"/>
      <c r="H598" s="20"/>
      <c r="I598" s="15"/>
      <c r="J598" s="139"/>
      <c r="K598" s="415"/>
    </row>
    <row r="599" spans="1:11" ht="15.75" thickBot="1" x14ac:dyDescent="0.3">
      <c r="A599" s="363" t="s">
        <v>53</v>
      </c>
      <c r="B599" s="253"/>
      <c r="C599" s="247">
        <v>2</v>
      </c>
      <c r="D599" s="234">
        <v>2</v>
      </c>
      <c r="E599" s="28"/>
      <c r="F599" s="27"/>
      <c r="G599" s="28"/>
      <c r="H599" s="20"/>
      <c r="I599" s="15"/>
      <c r="J599" s="139"/>
      <c r="K599" s="415"/>
    </row>
    <row r="600" spans="1:11" ht="27" thickBot="1" x14ac:dyDescent="0.3">
      <c r="A600" s="362" t="s">
        <v>462</v>
      </c>
      <c r="B600" s="253" t="s">
        <v>457</v>
      </c>
      <c r="C600" s="247"/>
      <c r="D600" s="234"/>
      <c r="E600" s="28">
        <v>7.88</v>
      </c>
      <c r="F600" s="27">
        <v>3.71</v>
      </c>
      <c r="G600" s="28">
        <v>35.36</v>
      </c>
      <c r="H600" s="20">
        <v>206.8</v>
      </c>
      <c r="I600" s="27">
        <v>0.6</v>
      </c>
      <c r="J600" s="24" t="s">
        <v>460</v>
      </c>
      <c r="K600" s="415"/>
    </row>
    <row r="601" spans="1:11" ht="15.75" thickBot="1" x14ac:dyDescent="0.3">
      <c r="A601" s="363" t="s">
        <v>239</v>
      </c>
      <c r="B601" s="253"/>
      <c r="C601" s="247">
        <v>61.9</v>
      </c>
      <c r="D601" s="234">
        <v>61.9</v>
      </c>
      <c r="E601" s="28"/>
      <c r="F601" s="27"/>
      <c r="G601" s="28"/>
      <c r="H601" s="20"/>
      <c r="I601" s="15"/>
      <c r="J601" s="24"/>
      <c r="K601" s="415"/>
    </row>
    <row r="602" spans="1:11" ht="15.75" thickBot="1" x14ac:dyDescent="0.3">
      <c r="A602" s="363" t="s">
        <v>241</v>
      </c>
      <c r="B602" s="253"/>
      <c r="C602" s="247">
        <v>93</v>
      </c>
      <c r="D602" s="287">
        <v>93</v>
      </c>
      <c r="E602" s="28"/>
      <c r="F602" s="27"/>
      <c r="G602" s="28"/>
      <c r="H602" s="20"/>
      <c r="I602" s="193"/>
      <c r="J602" s="25"/>
      <c r="K602" s="415"/>
    </row>
    <row r="603" spans="1:11" ht="15.75" thickBot="1" x14ac:dyDescent="0.3">
      <c r="A603" s="364" t="s">
        <v>484</v>
      </c>
      <c r="B603" s="253"/>
      <c r="C603" s="256">
        <v>0.33</v>
      </c>
      <c r="D603" s="256">
        <v>0.33</v>
      </c>
      <c r="E603" s="28"/>
      <c r="F603" s="27"/>
      <c r="G603" s="129"/>
      <c r="H603" s="28"/>
      <c r="I603" s="193"/>
      <c r="J603" s="25"/>
      <c r="K603" s="415"/>
    </row>
    <row r="604" spans="1:11" ht="15.75" thickBot="1" x14ac:dyDescent="0.3">
      <c r="A604" s="363" t="s">
        <v>458</v>
      </c>
      <c r="B604" s="307"/>
      <c r="C604" s="256"/>
      <c r="D604" s="256">
        <v>130</v>
      </c>
      <c r="E604" s="190"/>
      <c r="F604" s="190"/>
      <c r="G604" s="189"/>
      <c r="I604" s="189"/>
      <c r="K604" s="415"/>
    </row>
    <row r="605" spans="1:11" ht="15.75" thickBot="1" x14ac:dyDescent="0.3">
      <c r="A605" s="363" t="s">
        <v>112</v>
      </c>
      <c r="B605" s="307"/>
      <c r="C605" s="256">
        <v>25</v>
      </c>
      <c r="D605" s="256">
        <v>20</v>
      </c>
      <c r="E605" s="190"/>
      <c r="F605" s="190"/>
      <c r="G605" s="189"/>
      <c r="I605" s="189"/>
      <c r="K605" s="415"/>
    </row>
    <row r="606" spans="1:11" ht="15.75" thickBot="1" x14ac:dyDescent="0.3">
      <c r="A606" s="363" t="s">
        <v>47</v>
      </c>
      <c r="B606" s="307"/>
      <c r="C606" s="256">
        <v>3</v>
      </c>
      <c r="D606" s="256">
        <v>2</v>
      </c>
      <c r="E606" s="190"/>
      <c r="F606" s="190"/>
      <c r="G606" s="189"/>
      <c r="I606" s="189"/>
      <c r="K606" s="415"/>
    </row>
    <row r="607" spans="1:11" ht="15.75" thickBot="1" x14ac:dyDescent="0.3">
      <c r="A607" s="363" t="s">
        <v>459</v>
      </c>
      <c r="B607" s="307"/>
      <c r="C607" s="256"/>
      <c r="D607" s="256">
        <v>150</v>
      </c>
      <c r="E607" s="190"/>
      <c r="F607" s="190"/>
      <c r="G607" s="189"/>
      <c r="I607" s="189"/>
      <c r="K607" s="415"/>
    </row>
    <row r="608" spans="1:11" ht="15.75" thickBot="1" x14ac:dyDescent="0.3">
      <c r="A608" s="363" t="s">
        <v>70</v>
      </c>
      <c r="B608" s="307"/>
      <c r="C608" s="256">
        <v>3</v>
      </c>
      <c r="D608" s="256">
        <v>3</v>
      </c>
      <c r="E608" s="190"/>
      <c r="F608" s="190"/>
      <c r="G608" s="189"/>
      <c r="I608" s="189"/>
      <c r="K608" s="415"/>
    </row>
    <row r="609" spans="1:11" ht="24" thickBot="1" x14ac:dyDescent="0.3">
      <c r="A609" s="362" t="s">
        <v>117</v>
      </c>
      <c r="B609" s="255">
        <v>150</v>
      </c>
      <c r="C609" s="247"/>
      <c r="D609" s="287"/>
      <c r="E609" s="123">
        <v>0.7</v>
      </c>
      <c r="F609" s="134">
        <v>0</v>
      </c>
      <c r="G609" s="192">
        <v>20</v>
      </c>
      <c r="H609" s="191">
        <v>83</v>
      </c>
      <c r="I609" s="26">
        <v>0.13</v>
      </c>
      <c r="J609" s="25" t="s">
        <v>261</v>
      </c>
      <c r="K609" s="415"/>
    </row>
    <row r="610" spans="1:11" ht="15.75" thickBot="1" x14ac:dyDescent="0.3">
      <c r="A610" s="363" t="s">
        <v>118</v>
      </c>
      <c r="B610" s="253"/>
      <c r="C610" s="247">
        <v>19.13</v>
      </c>
      <c r="D610" s="234">
        <v>18.75</v>
      </c>
      <c r="E610" s="34"/>
      <c r="F610" s="26"/>
      <c r="G610" s="33"/>
      <c r="H610" s="67"/>
      <c r="I610" s="26"/>
      <c r="J610" s="25"/>
      <c r="K610" s="415"/>
    </row>
    <row r="611" spans="1:11" ht="15.75" thickBot="1" x14ac:dyDescent="0.3">
      <c r="A611" s="363" t="s">
        <v>81</v>
      </c>
      <c r="B611" s="253"/>
      <c r="C611" s="247">
        <v>152</v>
      </c>
      <c r="D611" s="234">
        <v>152</v>
      </c>
      <c r="E611" s="34"/>
      <c r="F611" s="26"/>
      <c r="G611" s="33"/>
      <c r="H611" s="67"/>
      <c r="I611" s="26"/>
      <c r="J611" s="25"/>
      <c r="K611" s="415"/>
    </row>
    <row r="612" spans="1:11" ht="15.75" thickBot="1" x14ac:dyDescent="0.3">
      <c r="A612" s="363" t="s">
        <v>32</v>
      </c>
      <c r="B612" s="253"/>
      <c r="C612" s="247">
        <v>10</v>
      </c>
      <c r="D612" s="234">
        <v>10</v>
      </c>
      <c r="E612" s="34"/>
      <c r="F612" s="26"/>
      <c r="G612" s="33"/>
      <c r="H612" s="67"/>
      <c r="I612" s="26"/>
      <c r="J612" s="25"/>
      <c r="K612" s="415"/>
    </row>
    <row r="613" spans="1:11" ht="24" thickBot="1" x14ac:dyDescent="0.3">
      <c r="A613" s="362" t="s">
        <v>433</v>
      </c>
      <c r="B613" s="253">
        <v>15</v>
      </c>
      <c r="C613" s="247">
        <v>15</v>
      </c>
      <c r="D613" s="234">
        <v>15</v>
      </c>
      <c r="E613" s="27">
        <v>1.1399999999999999</v>
      </c>
      <c r="F613" s="28">
        <v>0.12</v>
      </c>
      <c r="G613" s="27">
        <v>7.38</v>
      </c>
      <c r="H613" s="28">
        <v>35.25</v>
      </c>
      <c r="I613" s="27">
        <v>0</v>
      </c>
      <c r="J613" s="16" t="s">
        <v>435</v>
      </c>
      <c r="K613" s="415"/>
    </row>
    <row r="614" spans="1:11" ht="24" thickBot="1" x14ac:dyDescent="0.3">
      <c r="A614" s="367" t="s">
        <v>282</v>
      </c>
      <c r="B614" s="336">
        <v>37.5</v>
      </c>
      <c r="C614" s="257">
        <v>37.5</v>
      </c>
      <c r="D614" s="257">
        <v>37.5</v>
      </c>
      <c r="E614" s="39">
        <v>2.48</v>
      </c>
      <c r="F614" s="40">
        <v>0.45</v>
      </c>
      <c r="G614" s="39">
        <v>14.85</v>
      </c>
      <c r="H614" s="40">
        <v>74.25</v>
      </c>
      <c r="I614" s="39"/>
      <c r="J614" s="16" t="s">
        <v>434</v>
      </c>
      <c r="K614" s="415"/>
    </row>
    <row r="615" spans="1:11" ht="15.75" thickBot="1" x14ac:dyDescent="0.3">
      <c r="A615" s="365" t="s">
        <v>41</v>
      </c>
      <c r="B615" s="332">
        <v>710.5</v>
      </c>
      <c r="C615" s="258"/>
      <c r="D615" s="238"/>
      <c r="E615" s="128">
        <f>E568+E574+E588+E600+E609+E613+E614</f>
        <v>29.68</v>
      </c>
      <c r="F615" s="128">
        <f t="shared" ref="F615:I615" si="27">F568+F574+F588+F600+F609+F613+F614</f>
        <v>18.11</v>
      </c>
      <c r="G615" s="128">
        <f t="shared" si="27"/>
        <v>100.41</v>
      </c>
      <c r="H615" s="128">
        <f t="shared" si="27"/>
        <v>684.82999999999993</v>
      </c>
      <c r="I615" s="128">
        <f t="shared" si="27"/>
        <v>29.8</v>
      </c>
      <c r="J615" s="171">
        <v>0</v>
      </c>
      <c r="K615" s="387">
        <f>(H615*K661/H661)*100</f>
        <v>38.391635833613627</v>
      </c>
    </row>
    <row r="616" spans="1:11" ht="15.75" thickBot="1" x14ac:dyDescent="0.3">
      <c r="A616" s="380" t="s">
        <v>64</v>
      </c>
      <c r="B616" s="253"/>
      <c r="C616" s="216"/>
      <c r="D616" s="234"/>
      <c r="E616" s="28"/>
      <c r="F616" s="27"/>
      <c r="G616" s="28"/>
      <c r="H616" s="27"/>
      <c r="I616" s="38"/>
      <c r="J616" s="139"/>
      <c r="K616" s="415"/>
    </row>
    <row r="617" spans="1:11" ht="24" thickBot="1" x14ac:dyDescent="0.3">
      <c r="A617" s="362" t="s">
        <v>67</v>
      </c>
      <c r="B617" s="253">
        <v>25</v>
      </c>
      <c r="C617" s="231">
        <v>25</v>
      </c>
      <c r="D617" s="234">
        <v>25</v>
      </c>
      <c r="E617" s="27">
        <v>1.88</v>
      </c>
      <c r="F617" s="28">
        <v>2.4500000000000002</v>
      </c>
      <c r="G617" s="27">
        <v>18.600000000000001</v>
      </c>
      <c r="H617" s="28">
        <v>104.25</v>
      </c>
      <c r="I617" s="27"/>
      <c r="J617" s="66" t="s">
        <v>436</v>
      </c>
      <c r="K617" s="415"/>
    </row>
    <row r="618" spans="1:11" ht="15.75" thickBot="1" x14ac:dyDescent="0.3">
      <c r="A618" s="363" t="s">
        <v>68</v>
      </c>
      <c r="B618" s="253"/>
      <c r="C618" s="247"/>
      <c r="D618" s="234"/>
      <c r="E618" s="83"/>
      <c r="F618" s="124"/>
      <c r="G618" s="124"/>
      <c r="H618" s="124"/>
      <c r="I618" s="49"/>
      <c r="J618" s="25"/>
      <c r="K618" s="415"/>
    </row>
    <row r="619" spans="1:11" ht="24" thickBot="1" x14ac:dyDescent="0.3">
      <c r="A619" s="362" t="s">
        <v>314</v>
      </c>
      <c r="B619" s="253" t="s">
        <v>465</v>
      </c>
      <c r="C619" s="247"/>
      <c r="D619" s="234"/>
      <c r="E619" s="28">
        <v>4.79</v>
      </c>
      <c r="F619" s="27">
        <v>4.13</v>
      </c>
      <c r="G619" s="28">
        <v>12.09</v>
      </c>
      <c r="H619" s="27">
        <v>104.45</v>
      </c>
      <c r="I619" s="49">
        <v>1.1599999999999999</v>
      </c>
      <c r="J619" s="24" t="s">
        <v>247</v>
      </c>
      <c r="K619" s="415"/>
    </row>
    <row r="620" spans="1:11" ht="15.75" thickBot="1" x14ac:dyDescent="0.3">
      <c r="A620" s="363" t="s">
        <v>529</v>
      </c>
      <c r="B620" s="253"/>
      <c r="C620" s="247">
        <v>170</v>
      </c>
      <c r="D620" s="234">
        <v>165</v>
      </c>
      <c r="E620" s="20"/>
      <c r="F620" s="27"/>
      <c r="G620" s="28"/>
      <c r="H620" s="20"/>
      <c r="I620" s="27"/>
      <c r="J620" s="24"/>
      <c r="K620" s="415"/>
    </row>
    <row r="621" spans="1:11" ht="15.75" thickBot="1" x14ac:dyDescent="0.3">
      <c r="A621" s="381" t="s">
        <v>75</v>
      </c>
      <c r="B621" s="352"/>
      <c r="C621" s="308">
        <v>5</v>
      </c>
      <c r="D621" s="308">
        <v>5</v>
      </c>
      <c r="E621" s="151"/>
      <c r="F621" s="151"/>
      <c r="G621" s="151"/>
      <c r="H621" s="151"/>
      <c r="I621" s="151"/>
      <c r="J621" s="25"/>
      <c r="K621" s="387"/>
    </row>
    <row r="622" spans="1:11" ht="15.75" thickBot="1" x14ac:dyDescent="0.3">
      <c r="A622" s="374"/>
      <c r="B622" s="347">
        <v>195</v>
      </c>
      <c r="C622" s="309"/>
      <c r="D622" s="289"/>
      <c r="E622" s="155">
        <f>E617+E619</f>
        <v>6.67</v>
      </c>
      <c r="F622" s="155">
        <f t="shared" ref="F622:I622" si="28">F617+F619</f>
        <v>6.58</v>
      </c>
      <c r="G622" s="155">
        <f t="shared" si="28"/>
        <v>30.69</v>
      </c>
      <c r="H622" s="155">
        <f t="shared" si="28"/>
        <v>208.7</v>
      </c>
      <c r="I622" s="155">
        <f t="shared" si="28"/>
        <v>1.1599999999999999</v>
      </c>
      <c r="J622" s="172"/>
      <c r="K622" s="387">
        <f>(H622*K661/H661)*100</f>
        <v>11.699742123556451</v>
      </c>
    </row>
    <row r="623" spans="1:11" ht="15.75" thickBot="1" x14ac:dyDescent="0.3">
      <c r="A623" s="380" t="s">
        <v>388</v>
      </c>
      <c r="B623" s="253"/>
      <c r="C623" s="216"/>
      <c r="D623" s="234"/>
      <c r="E623" s="28"/>
      <c r="F623" s="27"/>
      <c r="G623" s="28"/>
      <c r="H623" s="27"/>
      <c r="I623" s="38"/>
      <c r="J623" s="139"/>
      <c r="K623" s="415"/>
    </row>
    <row r="624" spans="1:11" ht="24" thickBot="1" x14ac:dyDescent="0.3">
      <c r="A624" s="362" t="s">
        <v>157</v>
      </c>
      <c r="B624" s="253">
        <v>50</v>
      </c>
      <c r="C624" s="249"/>
      <c r="D624" s="233"/>
      <c r="E624" s="28">
        <v>3.9</v>
      </c>
      <c r="F624" s="27">
        <v>3</v>
      </c>
      <c r="G624" s="28">
        <v>20</v>
      </c>
      <c r="H624" s="27">
        <v>122.5</v>
      </c>
      <c r="I624" s="28">
        <v>0</v>
      </c>
      <c r="J624" s="24" t="s">
        <v>256</v>
      </c>
      <c r="K624" s="415"/>
    </row>
    <row r="625" spans="1:11" ht="15.75" thickBot="1" x14ac:dyDescent="0.3">
      <c r="A625" s="363" t="s">
        <v>60</v>
      </c>
      <c r="B625" s="253"/>
      <c r="C625" s="249">
        <v>36</v>
      </c>
      <c r="D625" s="233">
        <v>36</v>
      </c>
      <c r="E625" s="28"/>
      <c r="F625" s="27"/>
      <c r="G625" s="28"/>
      <c r="H625" s="27"/>
      <c r="I625" s="28"/>
      <c r="J625" s="139"/>
      <c r="K625" s="415"/>
    </row>
    <row r="626" spans="1:11" ht="15.75" thickBot="1" x14ac:dyDescent="0.3">
      <c r="A626" s="363" t="s">
        <v>119</v>
      </c>
      <c r="B626" s="253"/>
      <c r="C626" s="249">
        <v>0.25</v>
      </c>
      <c r="D626" s="233">
        <v>0.25</v>
      </c>
      <c r="E626" s="28"/>
      <c r="F626" s="27"/>
      <c r="G626" s="28"/>
      <c r="H626" s="27"/>
      <c r="I626" s="28"/>
      <c r="J626" s="139"/>
      <c r="K626" s="415"/>
    </row>
    <row r="627" spans="1:11" ht="15.75" thickBot="1" x14ac:dyDescent="0.3">
      <c r="A627" s="364" t="s">
        <v>484</v>
      </c>
      <c r="B627" s="253"/>
      <c r="C627" s="249">
        <v>0.4</v>
      </c>
      <c r="D627" s="233">
        <v>0.4</v>
      </c>
      <c r="E627" s="28"/>
      <c r="F627" s="27"/>
      <c r="G627" s="28"/>
      <c r="H627" s="27"/>
      <c r="I627" s="28"/>
      <c r="J627" s="139"/>
      <c r="K627" s="415"/>
    </row>
    <row r="628" spans="1:11" ht="15.75" thickBot="1" x14ac:dyDescent="0.3">
      <c r="A628" s="363" t="s">
        <v>32</v>
      </c>
      <c r="B628" s="253"/>
      <c r="C628" s="249">
        <v>3.6</v>
      </c>
      <c r="D628" s="233">
        <v>3.6</v>
      </c>
      <c r="E628" s="28"/>
      <c r="F628" s="27"/>
      <c r="G628" s="28"/>
      <c r="H628" s="72"/>
      <c r="I628" s="28"/>
      <c r="J628" s="24"/>
      <c r="K628" s="415"/>
    </row>
    <row r="629" spans="1:11" ht="15.75" thickBot="1" x14ac:dyDescent="0.3">
      <c r="A629" s="363" t="s">
        <v>70</v>
      </c>
      <c r="B629" s="253"/>
      <c r="C629" s="249">
        <v>3</v>
      </c>
      <c r="D629" s="233">
        <v>3</v>
      </c>
      <c r="E629" s="28"/>
      <c r="F629" s="27"/>
      <c r="G629" s="28"/>
      <c r="H629" s="27"/>
      <c r="I629" s="28"/>
      <c r="J629" s="24"/>
      <c r="K629" s="415"/>
    </row>
    <row r="630" spans="1:11" ht="15.75" thickBot="1" x14ac:dyDescent="0.3">
      <c r="A630" s="363" t="s">
        <v>48</v>
      </c>
      <c r="B630" s="253"/>
      <c r="C630" s="249">
        <v>1.2</v>
      </c>
      <c r="D630" s="233">
        <v>1</v>
      </c>
      <c r="E630" s="28"/>
      <c r="F630" s="27"/>
      <c r="G630" s="28"/>
      <c r="H630" s="27"/>
      <c r="I630" s="28"/>
      <c r="J630" s="24"/>
      <c r="K630" s="415"/>
    </row>
    <row r="631" spans="1:11" ht="15.75" thickBot="1" x14ac:dyDescent="0.3">
      <c r="A631" s="363" t="s">
        <v>158</v>
      </c>
      <c r="B631" s="253"/>
      <c r="C631" s="249">
        <v>1.84</v>
      </c>
      <c r="D631" s="233">
        <v>1.8</v>
      </c>
      <c r="E631" s="28"/>
      <c r="F631" s="27"/>
      <c r="G631" s="28"/>
      <c r="H631" s="27"/>
      <c r="I631" s="28"/>
      <c r="J631" s="24"/>
      <c r="K631" s="415"/>
    </row>
    <row r="632" spans="1:11" ht="15.75" thickBot="1" x14ac:dyDescent="0.3">
      <c r="A632" s="363" t="s">
        <v>31</v>
      </c>
      <c r="B632" s="253"/>
      <c r="C632" s="249">
        <v>14.3</v>
      </c>
      <c r="D632" s="233">
        <v>14.3</v>
      </c>
      <c r="E632" s="28"/>
      <c r="F632" s="27"/>
      <c r="G632" s="28"/>
      <c r="H632" s="27"/>
      <c r="I632" s="28"/>
      <c r="J632" s="24"/>
      <c r="K632" s="415"/>
    </row>
    <row r="633" spans="1:11" ht="15.75" thickBot="1" x14ac:dyDescent="0.3">
      <c r="A633" s="363" t="s">
        <v>50</v>
      </c>
      <c r="B633" s="253"/>
      <c r="C633" s="249"/>
      <c r="D633" s="233">
        <v>58.5</v>
      </c>
      <c r="E633" s="28"/>
      <c r="F633" s="27"/>
      <c r="G633" s="28"/>
      <c r="H633" s="27"/>
      <c r="I633" s="28"/>
      <c r="J633" s="24"/>
      <c r="K633" s="415"/>
    </row>
    <row r="634" spans="1:11" ht="15.75" thickBot="1" x14ac:dyDescent="0.3">
      <c r="A634" s="363" t="s">
        <v>53</v>
      </c>
      <c r="B634" s="253"/>
      <c r="C634" s="249">
        <v>0.1</v>
      </c>
      <c r="D634" s="233">
        <v>0.1</v>
      </c>
      <c r="E634" s="28"/>
      <c r="F634" s="27"/>
      <c r="G634" s="28"/>
      <c r="H634" s="27"/>
      <c r="I634" s="28"/>
      <c r="J634" s="24"/>
      <c r="K634" s="415"/>
    </row>
    <row r="635" spans="1:11" ht="24" thickBot="1" x14ac:dyDescent="0.3">
      <c r="A635" s="362" t="s">
        <v>446</v>
      </c>
      <c r="B635" s="338" t="s">
        <v>288</v>
      </c>
      <c r="C635" s="280"/>
      <c r="D635" s="281"/>
      <c r="E635" s="47">
        <v>10.130000000000001</v>
      </c>
      <c r="F635" s="46">
        <v>6.38</v>
      </c>
      <c r="G635" s="47">
        <v>15.02</v>
      </c>
      <c r="H635" s="46">
        <v>158</v>
      </c>
      <c r="I635" s="47">
        <v>0.64</v>
      </c>
      <c r="J635" s="24" t="s">
        <v>287</v>
      </c>
      <c r="K635" s="415"/>
    </row>
    <row r="636" spans="1:11" ht="15.75" thickBot="1" x14ac:dyDescent="0.3">
      <c r="A636" s="363" t="s">
        <v>59</v>
      </c>
      <c r="B636" s="338"/>
      <c r="C636" s="280">
        <v>91</v>
      </c>
      <c r="D636" s="243">
        <v>72</v>
      </c>
      <c r="E636" s="47"/>
      <c r="F636" s="46"/>
      <c r="G636" s="47"/>
      <c r="H636" s="46"/>
      <c r="I636" s="51"/>
      <c r="J636" s="24"/>
      <c r="K636" s="415"/>
    </row>
    <row r="637" spans="1:11" ht="15.75" thickBot="1" x14ac:dyDescent="0.3">
      <c r="A637" s="363" t="s">
        <v>309</v>
      </c>
      <c r="B637" s="338"/>
      <c r="C637" s="280">
        <v>47</v>
      </c>
      <c r="D637" s="281">
        <v>45</v>
      </c>
      <c r="E637" s="47"/>
      <c r="F637" s="46"/>
      <c r="G637" s="47"/>
      <c r="H637" s="46"/>
      <c r="I637" s="51"/>
      <c r="J637" s="24"/>
      <c r="K637" s="415"/>
    </row>
    <row r="638" spans="1:11" ht="15.75" thickBot="1" x14ac:dyDescent="0.3">
      <c r="A638" s="363" t="s">
        <v>528</v>
      </c>
      <c r="B638" s="338"/>
      <c r="C638" s="280"/>
      <c r="D638" s="281">
        <v>45</v>
      </c>
      <c r="E638" s="142"/>
      <c r="F638" s="141"/>
      <c r="G638" s="142"/>
      <c r="H638" s="141"/>
      <c r="I638" s="143"/>
      <c r="J638" s="24"/>
      <c r="K638" s="415"/>
    </row>
    <row r="639" spans="1:11" ht="15.75" thickBot="1" x14ac:dyDescent="0.3">
      <c r="A639" s="363" t="s">
        <v>28</v>
      </c>
      <c r="B639" s="338"/>
      <c r="C639" s="280">
        <v>6</v>
      </c>
      <c r="D639" s="281">
        <v>6</v>
      </c>
      <c r="E639" s="47"/>
      <c r="F639" s="46"/>
      <c r="G639" s="47"/>
      <c r="H639" s="46"/>
      <c r="I639" s="51"/>
      <c r="J639" s="24"/>
      <c r="K639" s="415"/>
    </row>
    <row r="640" spans="1:11" ht="15.75" thickBot="1" x14ac:dyDescent="0.3">
      <c r="A640" s="363" t="s">
        <v>289</v>
      </c>
      <c r="B640" s="338"/>
      <c r="C640" s="280"/>
      <c r="D640" s="281">
        <v>17</v>
      </c>
      <c r="E640" s="47"/>
      <c r="F640" s="46"/>
      <c r="G640" s="47"/>
      <c r="H640" s="46"/>
      <c r="I640" s="51"/>
      <c r="J640" s="24"/>
      <c r="K640" s="415"/>
    </row>
    <row r="641" spans="1:11" ht="15.75" thickBot="1" x14ac:dyDescent="0.3">
      <c r="A641" s="363" t="s">
        <v>47</v>
      </c>
      <c r="B641" s="338"/>
      <c r="C641" s="310">
        <v>12</v>
      </c>
      <c r="D641" s="243">
        <v>10</v>
      </c>
      <c r="E641" s="47"/>
      <c r="F641" s="46"/>
      <c r="G641" s="47"/>
      <c r="H641" s="46"/>
      <c r="I641" s="51"/>
      <c r="J641" s="24"/>
      <c r="K641" s="415"/>
    </row>
    <row r="642" spans="1:11" ht="15.75" thickBot="1" x14ac:dyDescent="0.3">
      <c r="A642" s="363" t="s">
        <v>33</v>
      </c>
      <c r="B642" s="338"/>
      <c r="C642" s="281">
        <v>3</v>
      </c>
      <c r="D642" s="281">
        <v>3</v>
      </c>
      <c r="E642" s="46"/>
      <c r="F642" s="46"/>
      <c r="G642" s="46"/>
      <c r="H642" s="46"/>
      <c r="I642" s="78"/>
      <c r="J642" s="24"/>
      <c r="K642" s="415"/>
    </row>
    <row r="643" spans="1:11" ht="15.75" thickBot="1" x14ac:dyDescent="0.3">
      <c r="A643" s="363" t="s">
        <v>290</v>
      </c>
      <c r="B643" s="338"/>
      <c r="C643" s="280"/>
      <c r="D643" s="281">
        <v>10</v>
      </c>
      <c r="E643" s="47"/>
      <c r="F643" s="46"/>
      <c r="G643" s="47"/>
      <c r="H643" s="46"/>
      <c r="I643" s="51"/>
      <c r="J643" s="24"/>
      <c r="K643" s="415"/>
    </row>
    <row r="644" spans="1:11" ht="15.75" thickBot="1" x14ac:dyDescent="0.3">
      <c r="A644" s="363" t="s">
        <v>48</v>
      </c>
      <c r="B644" s="338"/>
      <c r="C644" s="280">
        <v>6</v>
      </c>
      <c r="D644" s="281">
        <v>5</v>
      </c>
      <c r="E644" s="51"/>
      <c r="F644" s="46"/>
      <c r="G644" s="47"/>
      <c r="H644" s="46"/>
      <c r="I644" s="47"/>
      <c r="J644" s="24"/>
      <c r="K644" s="415"/>
    </row>
    <row r="645" spans="1:11" ht="15.75" thickBot="1" x14ac:dyDescent="0.3">
      <c r="A645" s="364" t="s">
        <v>484</v>
      </c>
      <c r="B645" s="338"/>
      <c r="C645" s="310">
        <v>0.6</v>
      </c>
      <c r="D645" s="243">
        <v>0.6</v>
      </c>
      <c r="E645" s="51"/>
      <c r="F645" s="46"/>
      <c r="G645" s="47"/>
      <c r="H645" s="46"/>
      <c r="I645" s="47"/>
      <c r="J645" s="24"/>
      <c r="K645" s="415"/>
    </row>
    <row r="646" spans="1:11" ht="15.75" thickBot="1" x14ac:dyDescent="0.3">
      <c r="A646" s="363" t="s">
        <v>159</v>
      </c>
      <c r="B646" s="338"/>
      <c r="C646" s="280"/>
      <c r="D646" s="281">
        <v>139</v>
      </c>
      <c r="E646" s="51"/>
      <c r="F646" s="46"/>
      <c r="G646" s="47"/>
      <c r="H646" s="46"/>
      <c r="I646" s="47"/>
      <c r="J646" s="24"/>
      <c r="K646" s="415"/>
    </row>
    <row r="647" spans="1:11" ht="15.75" thickBot="1" x14ac:dyDescent="0.3">
      <c r="A647" s="363" t="s">
        <v>53</v>
      </c>
      <c r="B647" s="338"/>
      <c r="C647" s="280">
        <v>1</v>
      </c>
      <c r="D647" s="281">
        <v>1</v>
      </c>
      <c r="E647" s="51"/>
      <c r="F647" s="46"/>
      <c r="G647" s="47"/>
      <c r="H647" s="46"/>
      <c r="I647" s="47"/>
      <c r="J647" s="24"/>
      <c r="K647" s="415"/>
    </row>
    <row r="648" spans="1:11" ht="15.75" thickBot="1" x14ac:dyDescent="0.3">
      <c r="A648" s="363" t="s">
        <v>134</v>
      </c>
      <c r="B648" s="338"/>
      <c r="C648" s="280"/>
      <c r="D648" s="281"/>
      <c r="E648" s="51"/>
      <c r="F648" s="46"/>
      <c r="G648" s="47"/>
      <c r="H648" s="46"/>
      <c r="I648" s="47"/>
      <c r="J648" s="24"/>
      <c r="K648" s="415"/>
    </row>
    <row r="649" spans="1:11" ht="15.75" thickBot="1" x14ac:dyDescent="0.3">
      <c r="A649" s="363" t="s">
        <v>60</v>
      </c>
      <c r="B649" s="338"/>
      <c r="C649" s="280">
        <v>1.2</v>
      </c>
      <c r="D649" s="281">
        <v>1.2</v>
      </c>
      <c r="E649" s="51"/>
      <c r="F649" s="46"/>
      <c r="G649" s="47"/>
      <c r="H649" s="46"/>
      <c r="I649" s="47"/>
      <c r="J649" s="24"/>
      <c r="K649" s="415"/>
    </row>
    <row r="650" spans="1:11" ht="15.75" thickBot="1" x14ac:dyDescent="0.3">
      <c r="A650" s="363" t="s">
        <v>31</v>
      </c>
      <c r="B650" s="338"/>
      <c r="C650" s="310">
        <v>11.25</v>
      </c>
      <c r="D650" s="243">
        <v>11.25</v>
      </c>
      <c r="E650" s="78"/>
      <c r="F650" s="46"/>
      <c r="G650" s="47"/>
      <c r="H650" s="46"/>
      <c r="I650" s="47"/>
      <c r="J650" s="24"/>
      <c r="K650" s="415"/>
    </row>
    <row r="651" spans="1:11" ht="15.75" thickBot="1" x14ac:dyDescent="0.3">
      <c r="A651" s="363" t="s">
        <v>92</v>
      </c>
      <c r="B651" s="338"/>
      <c r="C651" s="310">
        <v>3.75</v>
      </c>
      <c r="D651" s="243">
        <v>3.75</v>
      </c>
      <c r="E651" s="78"/>
      <c r="F651" s="46"/>
      <c r="G651" s="47"/>
      <c r="H651" s="46"/>
      <c r="I651" s="47"/>
      <c r="J651" s="24"/>
      <c r="K651" s="415"/>
    </row>
    <row r="652" spans="1:11" ht="15.75" thickBot="1" x14ac:dyDescent="0.3">
      <c r="A652" s="363" t="s">
        <v>61</v>
      </c>
      <c r="B652" s="338"/>
      <c r="C652" s="280">
        <v>0.6</v>
      </c>
      <c r="D652" s="281">
        <v>0.6</v>
      </c>
      <c r="E652" s="78"/>
      <c r="F652" s="46"/>
      <c r="G652" s="47"/>
      <c r="H652" s="46"/>
      <c r="I652" s="47"/>
      <c r="J652" s="24"/>
      <c r="K652" s="415"/>
    </row>
    <row r="653" spans="1:11" ht="15.75" thickBot="1" x14ac:dyDescent="0.3">
      <c r="A653" s="364" t="s">
        <v>484</v>
      </c>
      <c r="B653" s="338"/>
      <c r="C653" s="280">
        <v>0.2</v>
      </c>
      <c r="D653" s="281">
        <v>0.2</v>
      </c>
      <c r="E653" s="78"/>
      <c r="F653" s="46"/>
      <c r="G653" s="47"/>
      <c r="H653" s="46"/>
      <c r="I653" s="47"/>
      <c r="J653" s="24"/>
      <c r="K653" s="415"/>
    </row>
    <row r="654" spans="1:11" ht="15.75" thickBot="1" x14ac:dyDescent="0.3">
      <c r="A654" s="363" t="s">
        <v>427</v>
      </c>
      <c r="B654" s="338"/>
      <c r="C654" s="280"/>
      <c r="D654" s="281">
        <v>15</v>
      </c>
      <c r="E654" s="78"/>
      <c r="F654" s="141"/>
      <c r="G654" s="142"/>
      <c r="H654" s="140"/>
      <c r="I654" s="142"/>
      <c r="J654" s="24"/>
      <c r="K654" s="415"/>
    </row>
    <row r="655" spans="1:11" ht="15.75" thickBot="1" x14ac:dyDescent="0.3">
      <c r="A655" s="362" t="s">
        <v>72</v>
      </c>
      <c r="B655" s="253" t="s">
        <v>125</v>
      </c>
      <c r="C655" s="247"/>
      <c r="D655" s="234"/>
      <c r="E655" s="20">
        <v>0.1</v>
      </c>
      <c r="F655" s="27">
        <v>0.02</v>
      </c>
      <c r="G655" s="28">
        <v>10</v>
      </c>
      <c r="H655" s="20">
        <v>40</v>
      </c>
      <c r="I655" s="27"/>
      <c r="J655" s="24" t="s">
        <v>73</v>
      </c>
      <c r="K655" s="415"/>
    </row>
    <row r="656" spans="1:11" ht="15.75" thickBot="1" x14ac:dyDescent="0.3">
      <c r="A656" s="363" t="s">
        <v>74</v>
      </c>
      <c r="B656" s="253"/>
      <c r="C656" s="247">
        <v>0.45</v>
      </c>
      <c r="D656" s="234">
        <v>0.45</v>
      </c>
      <c r="E656" s="20"/>
      <c r="F656" s="27"/>
      <c r="G656" s="28"/>
      <c r="H656" s="20"/>
      <c r="I656" s="27"/>
      <c r="J656" s="24"/>
      <c r="K656" s="415"/>
    </row>
    <row r="657" spans="1:11" ht="15.75" thickBot="1" x14ac:dyDescent="0.3">
      <c r="A657" s="363" t="s">
        <v>75</v>
      </c>
      <c r="B657" s="253"/>
      <c r="C657" s="247">
        <v>10</v>
      </c>
      <c r="D657" s="234">
        <v>10</v>
      </c>
      <c r="E657" s="20"/>
      <c r="F657" s="27"/>
      <c r="G657" s="28"/>
      <c r="H657" s="20"/>
      <c r="I657" s="27"/>
      <c r="J657" s="24"/>
      <c r="K657" s="415"/>
    </row>
    <row r="658" spans="1:11" ht="15.75" thickBot="1" x14ac:dyDescent="0.3">
      <c r="A658" s="363" t="s">
        <v>31</v>
      </c>
      <c r="B658" s="253"/>
      <c r="C658" s="247">
        <v>180</v>
      </c>
      <c r="D658" s="234">
        <v>180</v>
      </c>
      <c r="E658" s="20"/>
      <c r="F658" s="27"/>
      <c r="G658" s="20"/>
      <c r="H658" s="20"/>
      <c r="I658" s="27"/>
      <c r="J658" s="24"/>
      <c r="K658" s="415"/>
    </row>
    <row r="659" spans="1:11" ht="24" thickBot="1" x14ac:dyDescent="0.3">
      <c r="A659" s="371" t="s">
        <v>406</v>
      </c>
      <c r="B659" s="353">
        <v>20</v>
      </c>
      <c r="C659" s="241">
        <v>20</v>
      </c>
      <c r="D659" s="244">
        <v>20</v>
      </c>
      <c r="E659" s="45">
        <v>1.52</v>
      </c>
      <c r="F659" s="46">
        <v>0.16</v>
      </c>
      <c r="G659" s="47">
        <v>9.84</v>
      </c>
      <c r="H659" s="46">
        <v>47</v>
      </c>
      <c r="I659" s="47">
        <v>0</v>
      </c>
      <c r="J659" s="16" t="s">
        <v>435</v>
      </c>
      <c r="K659" s="415"/>
    </row>
    <row r="660" spans="1:11" ht="15.75" thickBot="1" x14ac:dyDescent="0.3">
      <c r="A660" s="365" t="s">
        <v>41</v>
      </c>
      <c r="B660" s="332">
        <v>395</v>
      </c>
      <c r="C660" s="258"/>
      <c r="D660" s="230"/>
      <c r="E660" s="42">
        <f>E624+E635+E655+E659</f>
        <v>15.65</v>
      </c>
      <c r="F660" s="42">
        <f t="shared" ref="F660:I660" si="29">F624+F635+F655+F659</f>
        <v>9.5599999999999987</v>
      </c>
      <c r="G660" s="42">
        <f t="shared" si="29"/>
        <v>54.86</v>
      </c>
      <c r="H660" s="42">
        <f t="shared" si="29"/>
        <v>367.5</v>
      </c>
      <c r="I660" s="42">
        <f t="shared" si="29"/>
        <v>0.64</v>
      </c>
      <c r="J660" s="24"/>
      <c r="K660" s="387">
        <f>(H660*K661/H661)*100</f>
        <v>20.60208543558695</v>
      </c>
    </row>
    <row r="661" spans="1:11" ht="15.75" thickBot="1" x14ac:dyDescent="0.3">
      <c r="A661" s="365" t="s">
        <v>76</v>
      </c>
      <c r="B661" s="332">
        <f>B560+B566+B615+B622+B660</f>
        <v>1907.5</v>
      </c>
      <c r="C661" s="237"/>
      <c r="D661" s="237"/>
      <c r="E661" s="32">
        <f>E560+E566+E615+E622+E660</f>
        <v>65.600000000000009</v>
      </c>
      <c r="F661" s="31">
        <f t="shared" ref="F661:I661" si="30">F560+F566+F615+F622+F660</f>
        <v>52.129999999999995</v>
      </c>
      <c r="G661" s="31">
        <f t="shared" si="30"/>
        <v>261.74</v>
      </c>
      <c r="H661" s="31">
        <f t="shared" si="30"/>
        <v>1783.8</v>
      </c>
      <c r="I661" s="31">
        <f t="shared" si="30"/>
        <v>77.209999999999994</v>
      </c>
      <c r="J661" s="42"/>
      <c r="K661" s="388">
        <v>1</v>
      </c>
    </row>
    <row r="662" spans="1:11" ht="15.75" thickBot="1" x14ac:dyDescent="0.3">
      <c r="A662" s="364"/>
      <c r="B662" s="261"/>
      <c r="C662" s="262"/>
      <c r="D662" s="247"/>
      <c r="E662" s="63"/>
      <c r="F662" s="63"/>
      <c r="G662" s="63"/>
      <c r="H662" s="63"/>
      <c r="I662" s="64"/>
      <c r="J662" s="7"/>
      <c r="K662" s="389"/>
    </row>
    <row r="663" spans="1:11" ht="15.75" thickBot="1" x14ac:dyDescent="0.3">
      <c r="A663" s="364" t="s">
        <v>160</v>
      </c>
      <c r="B663" s="223"/>
      <c r="C663" s="224"/>
      <c r="I663" s="56"/>
      <c r="J663" s="17"/>
      <c r="K663" s="389"/>
    </row>
    <row r="664" spans="1:11" ht="24" thickBot="1" x14ac:dyDescent="0.3">
      <c r="A664" s="382" t="s">
        <v>7</v>
      </c>
      <c r="B664" s="331" t="s">
        <v>8</v>
      </c>
      <c r="C664" s="227" t="s">
        <v>9</v>
      </c>
      <c r="D664" s="263" t="s">
        <v>9</v>
      </c>
      <c r="E664" s="130" t="s">
        <v>10</v>
      </c>
      <c r="F664" s="131"/>
      <c r="G664" s="132"/>
      <c r="H664" s="130" t="s">
        <v>11</v>
      </c>
      <c r="I664" s="8" t="s">
        <v>12</v>
      </c>
      <c r="J664" s="173" t="s">
        <v>13</v>
      </c>
      <c r="K664" s="403" t="s">
        <v>443</v>
      </c>
    </row>
    <row r="665" spans="1:11" ht="15.75" thickBot="1" x14ac:dyDescent="0.3">
      <c r="A665" s="359" t="s">
        <v>14</v>
      </c>
      <c r="B665" s="340" t="s">
        <v>15</v>
      </c>
      <c r="C665" s="229" t="s">
        <v>16</v>
      </c>
      <c r="D665" s="264" t="s">
        <v>16</v>
      </c>
      <c r="E665" s="12"/>
      <c r="F665" s="13"/>
      <c r="G665" s="13"/>
      <c r="H665" s="10" t="s">
        <v>17</v>
      </c>
      <c r="I665" s="11"/>
      <c r="J665" s="174"/>
      <c r="K665" s="403"/>
    </row>
    <row r="666" spans="1:11" ht="15.75" thickBot="1" x14ac:dyDescent="0.3">
      <c r="A666" s="360"/>
      <c r="B666" s="336"/>
      <c r="C666" s="257" t="s">
        <v>18</v>
      </c>
      <c r="D666" s="266" t="s">
        <v>19</v>
      </c>
      <c r="E666" s="8" t="s">
        <v>20</v>
      </c>
      <c r="F666" s="8" t="s">
        <v>21</v>
      </c>
      <c r="G666" s="131" t="s">
        <v>22</v>
      </c>
      <c r="H666" s="130" t="s">
        <v>23</v>
      </c>
      <c r="I666" s="8" t="s">
        <v>24</v>
      </c>
      <c r="J666" s="16"/>
      <c r="K666" s="403"/>
    </row>
    <row r="667" spans="1:11" ht="15.75" thickBot="1" x14ac:dyDescent="0.3">
      <c r="A667" s="361" t="s">
        <v>25</v>
      </c>
      <c r="B667" s="253"/>
      <c r="C667" s="226"/>
      <c r="D667" s="232"/>
      <c r="E667" s="57"/>
      <c r="F667" s="21"/>
      <c r="G667" s="55"/>
      <c r="H667" s="57"/>
      <c r="I667" s="21"/>
      <c r="J667" s="24"/>
      <c r="K667" s="415"/>
    </row>
    <row r="668" spans="1:11" ht="15.75" thickBot="1" x14ac:dyDescent="0.3">
      <c r="A668" s="362" t="s">
        <v>472</v>
      </c>
      <c r="B668" s="253">
        <v>180</v>
      </c>
      <c r="C668" s="231"/>
      <c r="D668" s="234"/>
      <c r="E668" s="27">
        <v>5.18</v>
      </c>
      <c r="F668" s="27">
        <v>4.6900000000000004</v>
      </c>
      <c r="G668" s="27">
        <v>16.95</v>
      </c>
      <c r="H668" s="20">
        <v>130.68</v>
      </c>
      <c r="I668" s="27">
        <v>0.82</v>
      </c>
      <c r="J668" s="24" t="s">
        <v>350</v>
      </c>
      <c r="K668" s="415"/>
    </row>
    <row r="669" spans="1:11" ht="15.75" thickBot="1" x14ac:dyDescent="0.3">
      <c r="A669" s="364" t="s">
        <v>485</v>
      </c>
      <c r="B669" s="249"/>
      <c r="C669" s="231">
        <v>14.4</v>
      </c>
      <c r="D669" s="234">
        <v>14.4</v>
      </c>
      <c r="E669" s="27"/>
      <c r="F669" s="27"/>
      <c r="G669" s="27"/>
      <c r="H669" s="20"/>
      <c r="I669" s="27"/>
      <c r="J669" s="24"/>
      <c r="K669" s="415"/>
    </row>
    <row r="670" spans="1:11" ht="15.75" thickBot="1" x14ac:dyDescent="0.3">
      <c r="A670" s="363" t="s">
        <v>31</v>
      </c>
      <c r="B670" s="249"/>
      <c r="C670" s="231">
        <v>54</v>
      </c>
      <c r="D670" s="234">
        <v>54</v>
      </c>
      <c r="E670" s="27"/>
      <c r="F670" s="27"/>
      <c r="G670" s="27"/>
      <c r="H670" s="20"/>
      <c r="I670" s="27"/>
      <c r="J670" s="24"/>
      <c r="K670" s="415"/>
    </row>
    <row r="671" spans="1:11" ht="15.75" thickBot="1" x14ac:dyDescent="0.3">
      <c r="A671" s="363" t="s">
        <v>30</v>
      </c>
      <c r="B671" s="249"/>
      <c r="C671" s="231">
        <v>126</v>
      </c>
      <c r="D671" s="234">
        <v>126</v>
      </c>
      <c r="E671" s="27"/>
      <c r="F671" s="27"/>
      <c r="G671" s="27"/>
      <c r="H671" s="20"/>
      <c r="I671" s="27"/>
      <c r="J671" s="24"/>
      <c r="K671" s="415"/>
    </row>
    <row r="672" spans="1:11" ht="15.75" thickBot="1" x14ac:dyDescent="0.3">
      <c r="A672" s="363" t="s">
        <v>33</v>
      </c>
      <c r="B672" s="249"/>
      <c r="C672" s="231">
        <v>1.8</v>
      </c>
      <c r="D672" s="234">
        <v>1.8</v>
      </c>
      <c r="E672" s="27"/>
      <c r="F672" s="27"/>
      <c r="G672" s="27"/>
      <c r="H672" s="20"/>
      <c r="I672" s="27"/>
      <c r="J672" s="24"/>
      <c r="K672" s="415"/>
    </row>
    <row r="673" spans="1:11" ht="15.75" thickBot="1" x14ac:dyDescent="0.3">
      <c r="A673" s="363" t="s">
        <v>32</v>
      </c>
      <c r="B673" s="249"/>
      <c r="C673" s="231">
        <v>1.44</v>
      </c>
      <c r="D673" s="234">
        <v>1.44</v>
      </c>
      <c r="E673" s="27"/>
      <c r="F673" s="27"/>
      <c r="G673" s="27"/>
      <c r="H673" s="20"/>
      <c r="I673" s="27"/>
      <c r="J673" s="24"/>
      <c r="K673" s="415"/>
    </row>
    <row r="674" spans="1:11" ht="15.75" thickBot="1" x14ac:dyDescent="0.3">
      <c r="A674" s="364" t="s">
        <v>484</v>
      </c>
      <c r="B674" s="249"/>
      <c r="C674" s="234">
        <v>1.2</v>
      </c>
      <c r="D674" s="234">
        <v>1.2</v>
      </c>
      <c r="E674" s="20"/>
      <c r="F674" s="27"/>
      <c r="G674" s="28"/>
      <c r="H674" s="20"/>
      <c r="I674" s="27"/>
      <c r="J674" s="24"/>
      <c r="K674" s="415"/>
    </row>
    <row r="675" spans="1:11" ht="15.75" thickBot="1" x14ac:dyDescent="0.3">
      <c r="A675" s="362" t="s">
        <v>34</v>
      </c>
      <c r="B675" s="253">
        <v>180</v>
      </c>
      <c r="C675" s="235"/>
      <c r="D675" s="235"/>
      <c r="E675" s="20">
        <v>2.85</v>
      </c>
      <c r="F675" s="27">
        <v>2.41</v>
      </c>
      <c r="G675" s="27">
        <v>14.36</v>
      </c>
      <c r="H675" s="20">
        <v>91</v>
      </c>
      <c r="I675" s="27">
        <v>0.19</v>
      </c>
      <c r="J675" s="24" t="s">
        <v>35</v>
      </c>
      <c r="K675" s="415"/>
    </row>
    <row r="676" spans="1:11" ht="15.75" thickBot="1" x14ac:dyDescent="0.3">
      <c r="A676" s="363" t="s">
        <v>36</v>
      </c>
      <c r="B676" s="253"/>
      <c r="C676" s="234">
        <v>2.5</v>
      </c>
      <c r="D676" s="234">
        <v>2.5</v>
      </c>
      <c r="E676" s="20"/>
      <c r="F676" s="20"/>
      <c r="G676" s="20"/>
      <c r="H676" s="20"/>
      <c r="I676" s="27"/>
      <c r="J676" s="24"/>
      <c r="K676" s="415"/>
    </row>
    <row r="677" spans="1:11" ht="15.75" thickBot="1" x14ac:dyDescent="0.3">
      <c r="A677" s="363" t="s">
        <v>32</v>
      </c>
      <c r="B677" s="253"/>
      <c r="C677" s="234">
        <v>10</v>
      </c>
      <c r="D677" s="234">
        <v>10</v>
      </c>
      <c r="E677" s="20"/>
      <c r="F677" s="27"/>
      <c r="G677" s="27"/>
      <c r="H677" s="20"/>
      <c r="I677" s="27"/>
      <c r="J677" s="24"/>
      <c r="K677" s="415"/>
    </row>
    <row r="678" spans="1:11" ht="15.75" thickBot="1" x14ac:dyDescent="0.3">
      <c r="A678" s="363" t="s">
        <v>30</v>
      </c>
      <c r="B678" s="253"/>
      <c r="C678" s="234">
        <v>90</v>
      </c>
      <c r="D678" s="234">
        <v>90</v>
      </c>
      <c r="E678" s="20"/>
      <c r="F678" s="27"/>
      <c r="G678" s="27"/>
      <c r="H678" s="20"/>
      <c r="I678" s="27"/>
      <c r="J678" s="24"/>
      <c r="K678" s="415"/>
    </row>
    <row r="679" spans="1:11" ht="15.75" thickBot="1" x14ac:dyDescent="0.3">
      <c r="A679" s="363" t="s">
        <v>31</v>
      </c>
      <c r="B679" s="253"/>
      <c r="C679" s="234">
        <v>108</v>
      </c>
      <c r="D679" s="234">
        <v>108</v>
      </c>
      <c r="E679" s="20"/>
      <c r="F679" s="27"/>
      <c r="G679" s="27"/>
      <c r="H679" s="20"/>
      <c r="I679" s="27"/>
      <c r="J679" s="24"/>
      <c r="K679" s="415"/>
    </row>
    <row r="680" spans="1:11" ht="15.75" thickBot="1" x14ac:dyDescent="0.3">
      <c r="A680" s="362" t="s">
        <v>37</v>
      </c>
      <c r="B680" s="253" t="s">
        <v>38</v>
      </c>
      <c r="C680" s="236"/>
      <c r="D680" s="235"/>
      <c r="E680" s="20">
        <v>2.2999999999999998</v>
      </c>
      <c r="F680" s="27">
        <v>4.5</v>
      </c>
      <c r="G680" s="28">
        <v>15.4</v>
      </c>
      <c r="H680" s="20">
        <v>111</v>
      </c>
      <c r="I680" s="27"/>
      <c r="J680" s="24" t="s">
        <v>39</v>
      </c>
      <c r="K680" s="415"/>
    </row>
    <row r="681" spans="1:11" ht="15.75" thickBot="1" x14ac:dyDescent="0.3">
      <c r="A681" s="363" t="s">
        <v>40</v>
      </c>
      <c r="B681" s="253"/>
      <c r="C681" s="231">
        <v>30</v>
      </c>
      <c r="D681" s="234">
        <v>30</v>
      </c>
      <c r="E681" s="20"/>
      <c r="F681" s="27"/>
      <c r="G681" s="27"/>
      <c r="H681" s="20"/>
      <c r="I681" s="27"/>
      <c r="J681" s="24"/>
      <c r="K681" s="415"/>
    </row>
    <row r="682" spans="1:11" ht="15.75" thickBot="1" x14ac:dyDescent="0.3">
      <c r="A682" s="363" t="s">
        <v>33</v>
      </c>
      <c r="B682" s="253"/>
      <c r="C682" s="231">
        <v>5</v>
      </c>
      <c r="D682" s="234">
        <v>5</v>
      </c>
      <c r="E682" s="20" t="s">
        <v>5</v>
      </c>
      <c r="F682" s="27"/>
      <c r="G682" s="27"/>
      <c r="H682" s="20"/>
      <c r="I682" s="27"/>
      <c r="J682" s="24"/>
      <c r="K682" s="415"/>
    </row>
    <row r="683" spans="1:11" ht="15.75" thickBot="1" x14ac:dyDescent="0.3">
      <c r="A683" s="365" t="s">
        <v>41</v>
      </c>
      <c r="B683" s="332">
        <v>395</v>
      </c>
      <c r="C683" s="238"/>
      <c r="D683" s="230"/>
      <c r="E683" s="42">
        <f>E668+E675+E680</f>
        <v>10.329999999999998</v>
      </c>
      <c r="F683" s="42">
        <f t="shared" ref="F683:I683" si="31">F668+F675+F680</f>
        <v>11.600000000000001</v>
      </c>
      <c r="G683" s="42">
        <f t="shared" si="31"/>
        <v>46.71</v>
      </c>
      <c r="H683" s="42">
        <f t="shared" si="31"/>
        <v>332.68</v>
      </c>
      <c r="I683" s="42">
        <f t="shared" si="31"/>
        <v>1.01</v>
      </c>
      <c r="J683" s="6"/>
      <c r="K683" s="387">
        <f>(H683*K753/H753)*100</f>
        <v>19.647307560563647</v>
      </c>
    </row>
    <row r="684" spans="1:11" ht="15.75" thickBot="1" x14ac:dyDescent="0.3">
      <c r="A684" s="364" t="s">
        <v>42</v>
      </c>
      <c r="B684" s="253"/>
      <c r="C684" s="231"/>
      <c r="D684" s="234"/>
      <c r="E684" s="27"/>
      <c r="F684" s="28"/>
      <c r="G684" s="27"/>
      <c r="H684" s="28"/>
      <c r="I684" s="27"/>
      <c r="J684" s="6"/>
      <c r="K684" s="415"/>
    </row>
    <row r="685" spans="1:11" ht="24" thickBot="1" x14ac:dyDescent="0.3">
      <c r="A685" s="362" t="s">
        <v>519</v>
      </c>
      <c r="B685" s="333">
        <v>100</v>
      </c>
      <c r="C685" s="240">
        <v>100</v>
      </c>
      <c r="D685" s="239">
        <v>100</v>
      </c>
      <c r="E685" s="20">
        <v>0.5</v>
      </c>
      <c r="F685" s="27">
        <v>0</v>
      </c>
      <c r="G685" s="28">
        <v>10.1</v>
      </c>
      <c r="H685" s="27">
        <v>42.67</v>
      </c>
      <c r="I685" s="20">
        <v>2</v>
      </c>
      <c r="J685" s="24" t="s">
        <v>403</v>
      </c>
      <c r="K685" s="415"/>
    </row>
    <row r="686" spans="1:11" ht="15.75" thickBot="1" x14ac:dyDescent="0.3">
      <c r="A686" s="363" t="s">
        <v>236</v>
      </c>
      <c r="B686" s="333"/>
      <c r="C686" s="240"/>
      <c r="D686" s="239"/>
      <c r="E686" s="20"/>
      <c r="F686" s="27"/>
      <c r="G686" s="28"/>
      <c r="H686" s="27"/>
      <c r="I686" s="20"/>
      <c r="J686" s="24"/>
      <c r="K686" s="415"/>
    </row>
    <row r="687" spans="1:11" ht="24" thickBot="1" x14ac:dyDescent="0.3">
      <c r="A687" s="371" t="s">
        <v>65</v>
      </c>
      <c r="B687" s="244">
        <v>70</v>
      </c>
      <c r="C687" s="242">
        <v>116.9</v>
      </c>
      <c r="D687" s="241">
        <v>70</v>
      </c>
      <c r="E687" s="140">
        <v>1.05</v>
      </c>
      <c r="F687" s="141">
        <v>0.35</v>
      </c>
      <c r="G687" s="142">
        <v>14.7</v>
      </c>
      <c r="H687" s="141">
        <v>66.5</v>
      </c>
      <c r="I687" s="141">
        <v>7</v>
      </c>
      <c r="J687" s="24" t="s">
        <v>254</v>
      </c>
      <c r="K687" s="415"/>
    </row>
    <row r="688" spans="1:11" ht="15.75" thickBot="1" x14ac:dyDescent="0.3">
      <c r="A688" s="372" t="s">
        <v>533</v>
      </c>
      <c r="B688" s="244"/>
      <c r="C688" s="242"/>
      <c r="D688" s="241"/>
      <c r="E688" s="140"/>
      <c r="F688" s="141"/>
      <c r="G688" s="142"/>
      <c r="H688" s="140"/>
      <c r="I688" s="141"/>
      <c r="J688" s="24"/>
      <c r="K688" s="415"/>
    </row>
    <row r="689" spans="1:13" ht="15.75" thickBot="1" x14ac:dyDescent="0.3">
      <c r="A689" s="365" t="s">
        <v>41</v>
      </c>
      <c r="B689" s="332">
        <v>170</v>
      </c>
      <c r="C689" s="238"/>
      <c r="D689" s="246"/>
      <c r="E689" s="32">
        <f>E685+E687</f>
        <v>1.55</v>
      </c>
      <c r="F689" s="32">
        <f t="shared" ref="F689:I689" si="32">F685+F687</f>
        <v>0.35</v>
      </c>
      <c r="G689" s="32">
        <f t="shared" si="32"/>
        <v>24.799999999999997</v>
      </c>
      <c r="H689" s="32">
        <f t="shared" si="32"/>
        <v>109.17</v>
      </c>
      <c r="I689" s="32">
        <f t="shared" si="32"/>
        <v>9</v>
      </c>
      <c r="J689" s="166"/>
      <c r="K689" s="387">
        <f>(H689*K753/H753)*100</f>
        <v>6.4473264590198793</v>
      </c>
    </row>
    <row r="690" spans="1:13" ht="15.75" thickBot="1" x14ac:dyDescent="0.3">
      <c r="A690" s="361" t="s">
        <v>44</v>
      </c>
      <c r="B690" s="331"/>
      <c r="C690" s="306"/>
      <c r="D690" s="268"/>
      <c r="E690" s="131"/>
      <c r="F690" s="8"/>
      <c r="G690" s="131"/>
      <c r="H690" s="130"/>
      <c r="I690" s="15"/>
      <c r="J690" s="6"/>
      <c r="K690" s="415"/>
    </row>
    <row r="691" spans="1:13" ht="24" thickBot="1" x14ac:dyDescent="0.3">
      <c r="A691" s="376" t="s">
        <v>486</v>
      </c>
      <c r="B691" s="253">
        <v>60</v>
      </c>
      <c r="C691" s="302"/>
      <c r="D691" s="251"/>
      <c r="E691" s="142">
        <v>0.69</v>
      </c>
      <c r="F691" s="141">
        <v>0.11</v>
      </c>
      <c r="G691" s="142">
        <v>4.32</v>
      </c>
      <c r="H691" s="140">
        <v>21.06</v>
      </c>
      <c r="I691" s="141">
        <v>9.31</v>
      </c>
      <c r="J691" s="82" t="s">
        <v>470</v>
      </c>
      <c r="K691" s="415"/>
    </row>
    <row r="692" spans="1:13" ht="15.75" thickBot="1" x14ac:dyDescent="0.3">
      <c r="A692" s="383" t="s">
        <v>45</v>
      </c>
      <c r="B692" s="253"/>
      <c r="C692" s="310">
        <v>12.8</v>
      </c>
      <c r="D692" s="287">
        <v>10</v>
      </c>
      <c r="E692" s="142"/>
      <c r="F692" s="141"/>
      <c r="G692" s="142"/>
      <c r="H692" s="140"/>
      <c r="I692" s="141"/>
      <c r="J692" s="82"/>
      <c r="K692" s="415"/>
    </row>
    <row r="693" spans="1:13" ht="15.75" thickBot="1" x14ac:dyDescent="0.3">
      <c r="A693" s="363" t="s">
        <v>112</v>
      </c>
      <c r="B693" s="253"/>
      <c r="C693" s="310">
        <v>10</v>
      </c>
      <c r="D693" s="287">
        <v>8</v>
      </c>
      <c r="E693" s="142"/>
      <c r="F693" s="141"/>
      <c r="G693" s="142"/>
      <c r="H693" s="140"/>
      <c r="I693" s="141"/>
      <c r="J693" s="82"/>
      <c r="K693" s="415"/>
    </row>
    <row r="694" spans="1:13" ht="15.75" thickBot="1" x14ac:dyDescent="0.3">
      <c r="A694" s="383" t="s">
        <v>59</v>
      </c>
      <c r="B694" s="253"/>
      <c r="C694" s="242">
        <v>30</v>
      </c>
      <c r="D694" s="287">
        <v>24</v>
      </c>
      <c r="E694" s="142"/>
      <c r="F694" s="141"/>
      <c r="G694" s="142"/>
      <c r="H694" s="140"/>
      <c r="I694" s="141"/>
      <c r="J694" s="82"/>
      <c r="K694" s="415"/>
    </row>
    <row r="695" spans="1:13" ht="15.75" thickBot="1" x14ac:dyDescent="0.3">
      <c r="A695" s="383" t="s">
        <v>480</v>
      </c>
      <c r="B695" s="253"/>
      <c r="C695" s="242">
        <v>17.100000000000001</v>
      </c>
      <c r="D695" s="287">
        <v>15</v>
      </c>
      <c r="E695" s="142"/>
      <c r="F695" s="141"/>
      <c r="G695" s="142"/>
      <c r="H695" s="140"/>
      <c r="I695" s="141"/>
      <c r="J695" s="82"/>
      <c r="K695" s="415"/>
    </row>
    <row r="696" spans="1:13" ht="15.75" thickBot="1" x14ac:dyDescent="0.3">
      <c r="A696" s="383" t="s">
        <v>225</v>
      </c>
      <c r="B696" s="253"/>
      <c r="C696" s="242">
        <v>3.6</v>
      </c>
      <c r="D696" s="252">
        <v>3.6</v>
      </c>
      <c r="E696" s="142"/>
      <c r="F696" s="141"/>
      <c r="G696" s="142"/>
      <c r="H696" s="140"/>
      <c r="I696" s="141"/>
      <c r="J696" s="82"/>
      <c r="K696" s="415"/>
    </row>
    <row r="697" spans="1:13" ht="24" thickBot="1" x14ac:dyDescent="0.3">
      <c r="A697" s="362" t="s">
        <v>364</v>
      </c>
      <c r="B697" s="253">
        <v>200</v>
      </c>
      <c r="C697" s="234"/>
      <c r="D697" s="234"/>
      <c r="E697" s="27">
        <v>7</v>
      </c>
      <c r="F697" s="27">
        <v>2.5299999999999998</v>
      </c>
      <c r="G697" s="28">
        <v>16.100000000000001</v>
      </c>
      <c r="H697" s="20">
        <v>115</v>
      </c>
      <c r="I697" s="27">
        <v>5.6</v>
      </c>
      <c r="J697" s="24" t="s">
        <v>415</v>
      </c>
      <c r="K697" s="415"/>
    </row>
    <row r="698" spans="1:13" ht="15.75" thickBot="1" x14ac:dyDescent="0.3">
      <c r="A698" s="363" t="s">
        <v>51</v>
      </c>
      <c r="B698" s="253"/>
      <c r="C698" s="234">
        <v>53.2</v>
      </c>
      <c r="D698" s="234">
        <v>40</v>
      </c>
      <c r="E698" s="20"/>
      <c r="F698" s="20"/>
      <c r="G698" s="20"/>
      <c r="H698" s="20"/>
      <c r="I698" s="27"/>
      <c r="J698" s="24"/>
      <c r="K698" s="415"/>
      <c r="L698" s="59"/>
      <c r="M698" s="59"/>
    </row>
    <row r="699" spans="1:13" ht="15.75" thickBot="1" x14ac:dyDescent="0.3">
      <c r="A699" s="363" t="s">
        <v>52</v>
      </c>
      <c r="B699" s="253"/>
      <c r="C699" s="234">
        <v>10</v>
      </c>
      <c r="D699" s="234">
        <v>8</v>
      </c>
      <c r="E699" s="20"/>
      <c r="F699" s="27"/>
      <c r="G699" s="28"/>
      <c r="H699" s="20"/>
      <c r="I699" s="27"/>
      <c r="J699" s="24"/>
      <c r="K699" s="415"/>
      <c r="L699" s="59"/>
      <c r="M699" s="59"/>
    </row>
    <row r="700" spans="1:13" ht="15.75" thickBot="1" x14ac:dyDescent="0.3">
      <c r="A700" s="363" t="s">
        <v>47</v>
      </c>
      <c r="B700" s="253"/>
      <c r="C700" s="234">
        <v>9.52</v>
      </c>
      <c r="D700" s="234">
        <v>8</v>
      </c>
      <c r="E700" s="20"/>
      <c r="F700" s="27"/>
      <c r="G700" s="28"/>
      <c r="H700" s="20"/>
      <c r="I700" s="27"/>
      <c r="J700" s="139"/>
      <c r="K700" s="415"/>
      <c r="L700" s="28"/>
      <c r="M700" s="59"/>
    </row>
    <row r="701" spans="1:13" ht="15.75" thickBot="1" x14ac:dyDescent="0.3">
      <c r="A701" s="363" t="s">
        <v>29</v>
      </c>
      <c r="B701" s="253"/>
      <c r="C701" s="234">
        <v>20</v>
      </c>
      <c r="D701" s="234">
        <v>20</v>
      </c>
      <c r="E701" s="20"/>
      <c r="F701" s="27"/>
      <c r="G701" s="28"/>
      <c r="H701" s="20"/>
      <c r="I701" s="27"/>
      <c r="J701" s="139"/>
      <c r="K701" s="415"/>
      <c r="L701" s="59"/>
      <c r="M701" s="59"/>
    </row>
    <row r="702" spans="1:13" ht="15.75" thickBot="1" x14ac:dyDescent="0.3">
      <c r="A702" s="363" t="s">
        <v>53</v>
      </c>
      <c r="B702" s="253"/>
      <c r="C702" s="234">
        <v>4</v>
      </c>
      <c r="D702" s="234">
        <v>4</v>
      </c>
      <c r="E702" s="20"/>
      <c r="F702" s="27"/>
      <c r="G702" s="28"/>
      <c r="H702" s="20"/>
      <c r="I702" s="27"/>
      <c r="J702" s="139"/>
      <c r="K702" s="415"/>
      <c r="L702" s="59"/>
      <c r="M702" s="59"/>
    </row>
    <row r="703" spans="1:13" ht="15.75" thickBot="1" x14ac:dyDescent="0.3">
      <c r="A703" s="364" t="s">
        <v>484</v>
      </c>
      <c r="B703" s="253"/>
      <c r="C703" s="234">
        <v>1.2</v>
      </c>
      <c r="D703" s="234">
        <v>1.2</v>
      </c>
      <c r="E703" s="20"/>
      <c r="F703" s="27"/>
      <c r="G703" s="28"/>
      <c r="H703" s="20"/>
      <c r="I703" s="27"/>
      <c r="J703" s="139"/>
      <c r="K703" s="415"/>
      <c r="L703" s="33"/>
      <c r="M703" s="33"/>
    </row>
    <row r="704" spans="1:13" ht="15.75" thickBot="1" x14ac:dyDescent="0.3">
      <c r="A704" s="363" t="s">
        <v>116</v>
      </c>
      <c r="B704" s="253"/>
      <c r="C704" s="234">
        <v>144</v>
      </c>
      <c r="D704" s="234">
        <v>144</v>
      </c>
      <c r="E704" s="20"/>
      <c r="F704" s="27"/>
      <c r="G704" s="28"/>
      <c r="H704" s="20"/>
      <c r="I704" s="27"/>
      <c r="J704" s="139"/>
      <c r="K704" s="415"/>
      <c r="L704" s="59"/>
      <c r="M704" s="59"/>
    </row>
    <row r="705" spans="1:11" ht="15.75" thickBot="1" x14ac:dyDescent="0.3">
      <c r="A705" s="362" t="s">
        <v>161</v>
      </c>
      <c r="B705" s="253" t="s">
        <v>162</v>
      </c>
      <c r="C705" s="247"/>
      <c r="D705" s="234"/>
      <c r="E705" s="28">
        <v>12</v>
      </c>
      <c r="F705" s="27">
        <v>12</v>
      </c>
      <c r="G705" s="28">
        <v>29</v>
      </c>
      <c r="H705" s="20">
        <v>272</v>
      </c>
      <c r="I705" s="27">
        <v>0.38</v>
      </c>
      <c r="J705" s="24" t="s">
        <v>163</v>
      </c>
      <c r="K705" s="415"/>
    </row>
    <row r="706" spans="1:11" ht="15.75" thickBot="1" x14ac:dyDescent="0.3">
      <c r="A706" s="363" t="s">
        <v>308</v>
      </c>
      <c r="B706" s="253"/>
      <c r="C706" s="247">
        <v>74</v>
      </c>
      <c r="D706" s="234">
        <v>74</v>
      </c>
      <c r="E706" s="28"/>
      <c r="F706" s="27"/>
      <c r="G706" s="28"/>
      <c r="H706" s="20"/>
      <c r="I706" s="15"/>
      <c r="J706" s="24"/>
      <c r="K706" s="415"/>
    </row>
    <row r="707" spans="1:11" ht="15.75" thickBot="1" x14ac:dyDescent="0.3">
      <c r="A707" s="363" t="s">
        <v>164</v>
      </c>
      <c r="B707" s="253"/>
      <c r="C707" s="247"/>
      <c r="D707" s="234">
        <v>47</v>
      </c>
      <c r="E707" s="28"/>
      <c r="F707" s="27"/>
      <c r="G707" s="28"/>
      <c r="H707" s="20"/>
      <c r="I707" s="27"/>
      <c r="J707" s="24"/>
      <c r="K707" s="415"/>
    </row>
    <row r="708" spans="1:11" ht="15.75" thickBot="1" x14ac:dyDescent="0.3">
      <c r="A708" s="363" t="s">
        <v>59</v>
      </c>
      <c r="B708" s="253"/>
      <c r="C708" s="247">
        <v>65.25</v>
      </c>
      <c r="D708" s="234">
        <v>52.2</v>
      </c>
      <c r="E708" s="28"/>
      <c r="F708" s="27"/>
      <c r="G708" s="28"/>
      <c r="H708" s="20"/>
      <c r="I708" s="27"/>
      <c r="J708" s="24"/>
      <c r="K708" s="415"/>
    </row>
    <row r="709" spans="1:11" ht="15.75" thickBot="1" x14ac:dyDescent="0.3">
      <c r="A709" s="363" t="s">
        <v>51</v>
      </c>
      <c r="B709" s="253"/>
      <c r="C709" s="247">
        <v>80.2</v>
      </c>
      <c r="D709" s="234">
        <v>60.3</v>
      </c>
      <c r="E709" s="28"/>
      <c r="F709" s="27"/>
      <c r="G709" s="28"/>
      <c r="H709" s="20"/>
      <c r="I709" s="27"/>
      <c r="J709" s="24"/>
      <c r="K709" s="415"/>
    </row>
    <row r="710" spans="1:11" ht="15.75" thickBot="1" x14ac:dyDescent="0.3">
      <c r="A710" s="363" t="s">
        <v>47</v>
      </c>
      <c r="B710" s="253"/>
      <c r="C710" s="247">
        <v>25.71</v>
      </c>
      <c r="D710" s="234">
        <v>21.6</v>
      </c>
      <c r="E710" s="28"/>
      <c r="F710" s="27"/>
      <c r="G710" s="28"/>
      <c r="H710" s="20"/>
      <c r="I710" s="27"/>
      <c r="J710" s="24"/>
      <c r="K710" s="415"/>
    </row>
    <row r="711" spans="1:11" ht="15.75" thickBot="1" x14ac:dyDescent="0.3">
      <c r="A711" s="363" t="s">
        <v>52</v>
      </c>
      <c r="B711" s="253"/>
      <c r="C711" s="247">
        <v>45</v>
      </c>
      <c r="D711" s="234">
        <v>36</v>
      </c>
      <c r="E711" s="28"/>
      <c r="F711" s="27"/>
      <c r="G711" s="28"/>
      <c r="H711" s="20"/>
      <c r="I711" s="27"/>
      <c r="J711" s="24"/>
      <c r="K711" s="415"/>
    </row>
    <row r="712" spans="1:11" ht="15.75" thickBot="1" x14ac:dyDescent="0.3">
      <c r="A712" s="363" t="s">
        <v>53</v>
      </c>
      <c r="B712" s="253"/>
      <c r="C712" s="247">
        <v>3</v>
      </c>
      <c r="D712" s="234">
        <v>3</v>
      </c>
      <c r="E712" s="28"/>
      <c r="F712" s="27"/>
      <c r="G712" s="28"/>
      <c r="H712" s="20"/>
      <c r="I712" s="27"/>
      <c r="J712" s="24"/>
      <c r="K712" s="415"/>
    </row>
    <row r="713" spans="1:11" ht="15.75" thickBot="1" x14ac:dyDescent="0.3">
      <c r="A713" s="364" t="s">
        <v>484</v>
      </c>
      <c r="B713" s="253"/>
      <c r="C713" s="247">
        <v>1</v>
      </c>
      <c r="D713" s="234">
        <v>1</v>
      </c>
      <c r="E713" s="28"/>
      <c r="F713" s="27"/>
      <c r="G713" s="28"/>
      <c r="H713" s="20"/>
      <c r="I713" s="27"/>
      <c r="J713" s="24"/>
      <c r="K713" s="415"/>
    </row>
    <row r="714" spans="1:11" ht="15.75" thickBot="1" x14ac:dyDescent="0.3">
      <c r="A714" s="364" t="s">
        <v>115</v>
      </c>
      <c r="B714" s="253"/>
      <c r="C714" s="247"/>
      <c r="D714" s="234">
        <v>54</v>
      </c>
      <c r="E714" s="28"/>
      <c r="F714" s="27"/>
      <c r="G714" s="28"/>
      <c r="H714" s="20"/>
      <c r="I714" s="27"/>
      <c r="J714" s="24"/>
      <c r="K714" s="415"/>
    </row>
    <row r="715" spans="1:11" ht="15.75" thickBot="1" x14ac:dyDescent="0.3">
      <c r="A715" s="363" t="s">
        <v>60</v>
      </c>
      <c r="B715" s="253"/>
      <c r="C715" s="247">
        <v>2.7</v>
      </c>
      <c r="D715" s="234">
        <v>2.7</v>
      </c>
      <c r="E715" s="28"/>
      <c r="F715" s="27"/>
      <c r="G715" s="28"/>
      <c r="H715" s="20"/>
      <c r="I715" s="27"/>
      <c r="J715" s="24"/>
      <c r="K715" s="415"/>
    </row>
    <row r="716" spans="1:11" ht="15.75" thickBot="1" x14ac:dyDescent="0.3">
      <c r="A716" s="363" t="s">
        <v>33</v>
      </c>
      <c r="B716" s="253"/>
      <c r="C716" s="247">
        <v>3</v>
      </c>
      <c r="D716" s="234">
        <v>3</v>
      </c>
      <c r="E716" s="28"/>
      <c r="F716" s="27"/>
      <c r="G716" s="28"/>
      <c r="H716" s="20"/>
      <c r="I716" s="27"/>
      <c r="J716" s="139"/>
      <c r="K716" s="415"/>
    </row>
    <row r="717" spans="1:11" ht="15.75" thickBot="1" x14ac:dyDescent="0.3">
      <c r="A717" s="363" t="s">
        <v>116</v>
      </c>
      <c r="B717" s="253"/>
      <c r="C717" s="247">
        <v>50</v>
      </c>
      <c r="D717" s="234">
        <v>50</v>
      </c>
      <c r="E717" s="28"/>
      <c r="F717" s="27"/>
      <c r="G717" s="28"/>
      <c r="H717" s="20"/>
      <c r="I717" s="27"/>
      <c r="J717" s="139"/>
      <c r="K717" s="415"/>
    </row>
    <row r="718" spans="1:11" ht="15.75" thickBot="1" x14ac:dyDescent="0.3">
      <c r="A718" s="363" t="s">
        <v>61</v>
      </c>
      <c r="B718" s="253"/>
      <c r="C718" s="247">
        <v>1</v>
      </c>
      <c r="D718" s="234">
        <v>1</v>
      </c>
      <c r="E718" s="28"/>
      <c r="F718" s="27"/>
      <c r="G718" s="28"/>
      <c r="H718" s="20"/>
      <c r="I718" s="27"/>
      <c r="J718" s="139"/>
      <c r="K718" s="415"/>
    </row>
    <row r="719" spans="1:11" ht="15.75" thickBot="1" x14ac:dyDescent="0.3">
      <c r="A719" s="363" t="s">
        <v>32</v>
      </c>
      <c r="B719" s="253"/>
      <c r="C719" s="247">
        <v>0.5</v>
      </c>
      <c r="D719" s="234">
        <v>0.5</v>
      </c>
      <c r="E719" s="28"/>
      <c r="F719" s="27"/>
      <c r="G719" s="28"/>
      <c r="H719" s="20"/>
      <c r="I719" s="27"/>
      <c r="J719" s="139"/>
      <c r="K719" s="415"/>
    </row>
    <row r="720" spans="1:11" ht="15.75" thickBot="1" x14ac:dyDescent="0.3">
      <c r="A720" s="363" t="s">
        <v>47</v>
      </c>
      <c r="B720" s="253"/>
      <c r="C720" s="247">
        <v>1.07</v>
      </c>
      <c r="D720" s="234">
        <v>0.9</v>
      </c>
      <c r="E720" s="28"/>
      <c r="F720" s="27"/>
      <c r="G720" s="28"/>
      <c r="H720" s="20"/>
      <c r="I720" s="27"/>
      <c r="J720" s="139"/>
      <c r="K720" s="415"/>
    </row>
    <row r="721" spans="1:11" ht="15.75" thickBot="1" x14ac:dyDescent="0.3">
      <c r="A721" s="363" t="s">
        <v>52</v>
      </c>
      <c r="B721" s="253"/>
      <c r="C721" s="247">
        <v>5</v>
      </c>
      <c r="D721" s="234">
        <v>4</v>
      </c>
      <c r="E721" s="28"/>
      <c r="F721" s="27"/>
      <c r="G721" s="28"/>
      <c r="H721" s="20"/>
      <c r="I721" s="27"/>
      <c r="J721" s="24"/>
      <c r="K721" s="415"/>
    </row>
    <row r="722" spans="1:11" ht="15.75" thickBot="1" x14ac:dyDescent="0.3">
      <c r="A722" s="364" t="s">
        <v>484</v>
      </c>
      <c r="B722" s="253"/>
      <c r="C722" s="247">
        <v>0.8</v>
      </c>
      <c r="D722" s="234">
        <v>0.8</v>
      </c>
      <c r="E722" s="28"/>
      <c r="F722" s="27"/>
      <c r="G722" s="28"/>
      <c r="H722" s="20"/>
      <c r="I722" s="27"/>
      <c r="J722" s="24"/>
      <c r="K722" s="415"/>
    </row>
    <row r="723" spans="1:11" ht="24" thickBot="1" x14ac:dyDescent="0.3">
      <c r="A723" s="362" t="s">
        <v>97</v>
      </c>
      <c r="B723" s="253">
        <v>150</v>
      </c>
      <c r="C723" s="247"/>
      <c r="D723" s="234"/>
      <c r="E723" s="20"/>
      <c r="F723" s="27"/>
      <c r="G723" s="28">
        <v>15</v>
      </c>
      <c r="H723" s="20">
        <v>60</v>
      </c>
      <c r="I723" s="27"/>
      <c r="J723" s="24" t="s">
        <v>98</v>
      </c>
      <c r="K723" s="415"/>
    </row>
    <row r="724" spans="1:11" ht="15.75" thickBot="1" x14ac:dyDescent="0.3">
      <c r="A724" s="363" t="s">
        <v>99</v>
      </c>
      <c r="B724" s="253"/>
      <c r="C724" s="247">
        <v>18</v>
      </c>
      <c r="D724" s="234">
        <v>18</v>
      </c>
      <c r="E724" s="20"/>
      <c r="F724" s="27"/>
      <c r="G724" s="28"/>
      <c r="H724" s="20"/>
      <c r="I724" s="27"/>
      <c r="J724" s="24"/>
      <c r="K724" s="415"/>
    </row>
    <row r="725" spans="1:11" ht="15.75" thickBot="1" x14ac:dyDescent="0.3">
      <c r="A725" s="363" t="s">
        <v>32</v>
      </c>
      <c r="B725" s="253"/>
      <c r="C725" s="234">
        <v>7.5</v>
      </c>
      <c r="D725" s="234">
        <v>7.5</v>
      </c>
      <c r="E725" s="27"/>
      <c r="F725" s="27"/>
      <c r="G725" s="27"/>
      <c r="H725" s="27"/>
      <c r="I725" s="27"/>
      <c r="J725" s="24"/>
      <c r="K725" s="415"/>
    </row>
    <row r="726" spans="1:11" ht="15.75" thickBot="1" x14ac:dyDescent="0.3">
      <c r="A726" s="363" t="s">
        <v>81</v>
      </c>
      <c r="B726" s="253"/>
      <c r="C726" s="234">
        <v>150</v>
      </c>
      <c r="D726" s="234">
        <v>150</v>
      </c>
      <c r="E726" s="27"/>
      <c r="F726" s="27"/>
      <c r="G726" s="27"/>
      <c r="H726" s="27"/>
      <c r="I726" s="27"/>
      <c r="J726" s="24"/>
      <c r="K726" s="415"/>
    </row>
    <row r="727" spans="1:11" ht="24" thickBot="1" x14ac:dyDescent="0.3">
      <c r="A727" s="371" t="s">
        <v>406</v>
      </c>
      <c r="B727" s="353">
        <v>20</v>
      </c>
      <c r="C727" s="241">
        <v>20</v>
      </c>
      <c r="D727" s="244">
        <v>20</v>
      </c>
      <c r="E727" s="140">
        <v>1.52</v>
      </c>
      <c r="F727" s="141">
        <v>0.16</v>
      </c>
      <c r="G727" s="142">
        <v>9.84</v>
      </c>
      <c r="H727" s="141">
        <v>47</v>
      </c>
      <c r="I727" s="142">
        <v>0</v>
      </c>
      <c r="J727" s="16" t="s">
        <v>435</v>
      </c>
      <c r="K727" s="415"/>
    </row>
    <row r="728" spans="1:11" ht="24" thickBot="1" x14ac:dyDescent="0.3">
      <c r="A728" s="367" t="s">
        <v>282</v>
      </c>
      <c r="B728" s="336">
        <v>37.5</v>
      </c>
      <c r="C728" s="257">
        <v>37.5</v>
      </c>
      <c r="D728" s="257">
        <v>37.5</v>
      </c>
      <c r="E728" s="39">
        <v>2.48</v>
      </c>
      <c r="F728" s="40">
        <v>0.45</v>
      </c>
      <c r="G728" s="39">
        <v>14.85</v>
      </c>
      <c r="H728" s="40">
        <v>74.25</v>
      </c>
      <c r="I728" s="39"/>
      <c r="J728" s="16" t="s">
        <v>434</v>
      </c>
      <c r="K728" s="415"/>
    </row>
    <row r="729" spans="1:11" ht="15.75" thickBot="1" x14ac:dyDescent="0.3">
      <c r="A729" s="365" t="s">
        <v>41</v>
      </c>
      <c r="B729" s="332">
        <v>694.5</v>
      </c>
      <c r="C729" s="258"/>
      <c r="D729" s="230"/>
      <c r="E729" s="42">
        <f>E691+E697+E705+E723+E727+E728</f>
        <v>23.689999999999998</v>
      </c>
      <c r="F729" s="42">
        <f t="shared" ref="F729:I729" si="33">F691+F697+F705+F723+F727+F728</f>
        <v>15.25</v>
      </c>
      <c r="G729" s="42">
        <f t="shared" si="33"/>
        <v>89.11</v>
      </c>
      <c r="H729" s="42">
        <f t="shared" si="33"/>
        <v>589.30999999999995</v>
      </c>
      <c r="I729" s="42">
        <f t="shared" si="33"/>
        <v>15.290000000000001</v>
      </c>
      <c r="J729" s="6"/>
      <c r="K729" s="387">
        <f>(H729*K753/H753)*100</f>
        <v>34.803278882156313</v>
      </c>
    </row>
    <row r="730" spans="1:11" ht="15.75" thickBot="1" x14ac:dyDescent="0.3">
      <c r="A730" s="361" t="s">
        <v>64</v>
      </c>
      <c r="B730" s="354"/>
      <c r="C730" s="311"/>
      <c r="D730" s="312"/>
      <c r="E730" s="50"/>
      <c r="F730" s="50"/>
      <c r="G730" s="50"/>
      <c r="H730" s="50"/>
      <c r="I730" s="74"/>
      <c r="J730" s="6"/>
      <c r="K730" s="415"/>
    </row>
    <row r="731" spans="1:11" ht="24" thickBot="1" x14ac:dyDescent="0.3">
      <c r="A731" s="362" t="s">
        <v>314</v>
      </c>
      <c r="B731" s="253">
        <v>165</v>
      </c>
      <c r="C731" s="247"/>
      <c r="D731" s="234"/>
      <c r="E731" s="141">
        <v>4.79</v>
      </c>
      <c r="F731" s="141">
        <v>4.13</v>
      </c>
      <c r="G731" s="141">
        <v>6.93</v>
      </c>
      <c r="H731" s="141">
        <v>83.6</v>
      </c>
      <c r="I731" s="141">
        <v>0.5</v>
      </c>
      <c r="J731" s="24" t="s">
        <v>247</v>
      </c>
      <c r="K731" s="415"/>
    </row>
    <row r="732" spans="1:11" ht="15.75" thickBot="1" x14ac:dyDescent="0.3">
      <c r="A732" s="363" t="s">
        <v>536</v>
      </c>
      <c r="B732" s="253"/>
      <c r="C732" s="247">
        <v>170</v>
      </c>
      <c r="D732" s="234">
        <v>165</v>
      </c>
      <c r="E732" s="20"/>
      <c r="F732" s="27"/>
      <c r="G732" s="28"/>
      <c r="H732" s="20"/>
      <c r="I732" s="27"/>
      <c r="J732" s="24"/>
      <c r="K732" s="415"/>
    </row>
    <row r="733" spans="1:11" ht="24" thickBot="1" x14ac:dyDescent="0.3">
      <c r="A733" s="362" t="s">
        <v>67</v>
      </c>
      <c r="B733" s="255">
        <v>25</v>
      </c>
      <c r="C733" s="267">
        <v>25</v>
      </c>
      <c r="D733" s="267">
        <v>25</v>
      </c>
      <c r="E733" s="129">
        <v>0.98</v>
      </c>
      <c r="F733" s="124">
        <v>7.65</v>
      </c>
      <c r="G733" s="124">
        <v>15.63</v>
      </c>
      <c r="H733" s="124">
        <v>135.5</v>
      </c>
      <c r="I733" s="124"/>
      <c r="J733" s="66" t="s">
        <v>438</v>
      </c>
      <c r="K733" s="415"/>
    </row>
    <row r="734" spans="1:11" ht="15.75" thickBot="1" x14ac:dyDescent="0.3">
      <c r="A734" s="363" t="s">
        <v>100</v>
      </c>
      <c r="B734" s="352"/>
      <c r="C734" s="308"/>
      <c r="D734" s="308"/>
      <c r="E734" s="151"/>
      <c r="F734" s="151"/>
      <c r="G734" s="151"/>
      <c r="H734" s="151"/>
      <c r="I734" s="151"/>
      <c r="J734" s="175"/>
      <c r="K734" s="415"/>
    </row>
    <row r="735" spans="1:11" ht="15.75" thickBot="1" x14ac:dyDescent="0.3">
      <c r="A735" s="374"/>
      <c r="B735" s="347">
        <v>190</v>
      </c>
      <c r="C735" s="289"/>
      <c r="D735" s="289"/>
      <c r="E735" s="155">
        <f>E731+E733</f>
        <v>5.77</v>
      </c>
      <c r="F735" s="155">
        <f t="shared" ref="F735:I735" si="34">F731+F733</f>
        <v>11.780000000000001</v>
      </c>
      <c r="G735" s="155">
        <f t="shared" si="34"/>
        <v>22.560000000000002</v>
      </c>
      <c r="H735" s="155">
        <f t="shared" si="34"/>
        <v>219.1</v>
      </c>
      <c r="I735" s="155">
        <f t="shared" si="34"/>
        <v>0.5</v>
      </c>
      <c r="J735" s="167"/>
      <c r="K735" s="387">
        <f>(H735*K753/H753)*100</f>
        <v>12.939536751591607</v>
      </c>
    </row>
    <row r="736" spans="1:11" ht="15.75" thickBot="1" x14ac:dyDescent="0.3">
      <c r="A736" s="363"/>
      <c r="B736" s="253"/>
      <c r="C736" s="247"/>
      <c r="D736" s="234"/>
      <c r="E736" s="20"/>
      <c r="F736" s="27"/>
      <c r="G736" s="28"/>
      <c r="H736" s="20"/>
      <c r="I736" s="27"/>
      <c r="J736" s="24"/>
      <c r="K736" s="415"/>
    </row>
    <row r="737" spans="1:11" ht="15.75" thickBot="1" x14ac:dyDescent="0.3">
      <c r="A737" s="362" t="s">
        <v>305</v>
      </c>
      <c r="B737" s="253" t="s">
        <v>165</v>
      </c>
      <c r="C737" s="247"/>
      <c r="D737" s="234"/>
      <c r="E737" s="20">
        <v>17.024999999999999</v>
      </c>
      <c r="F737" s="27">
        <v>16.899999999999999</v>
      </c>
      <c r="G737" s="28">
        <v>24.6</v>
      </c>
      <c r="H737" s="20">
        <v>317</v>
      </c>
      <c r="I737" s="27">
        <v>2.4975000000000001</v>
      </c>
      <c r="J737" s="24" t="s">
        <v>166</v>
      </c>
      <c r="K737" s="415"/>
    </row>
    <row r="738" spans="1:11" ht="15.75" thickBot="1" x14ac:dyDescent="0.3">
      <c r="A738" s="363" t="s">
        <v>102</v>
      </c>
      <c r="B738" s="253"/>
      <c r="C738" s="247">
        <v>102.44</v>
      </c>
      <c r="D738" s="234">
        <v>101</v>
      </c>
      <c r="E738" s="20"/>
      <c r="F738" s="27"/>
      <c r="G738" s="28"/>
      <c r="H738" s="20"/>
      <c r="I738" s="27"/>
      <c r="J738" s="24"/>
      <c r="K738" s="415"/>
    </row>
    <row r="739" spans="1:11" ht="15.75" thickBot="1" x14ac:dyDescent="0.3">
      <c r="A739" s="363" t="s">
        <v>167</v>
      </c>
      <c r="B739" s="253"/>
      <c r="C739" s="247">
        <v>7</v>
      </c>
      <c r="D739" s="234">
        <v>7</v>
      </c>
      <c r="E739" s="20"/>
      <c r="F739" s="27"/>
      <c r="G739" s="28"/>
      <c r="H739" s="20"/>
      <c r="I739" s="27"/>
      <c r="J739" s="24"/>
      <c r="K739" s="415"/>
    </row>
    <row r="740" spans="1:11" ht="15.75" thickBot="1" x14ac:dyDescent="0.3">
      <c r="A740" s="363" t="s">
        <v>48</v>
      </c>
      <c r="B740" s="253"/>
      <c r="C740" s="247">
        <v>4.8</v>
      </c>
      <c r="D740" s="234">
        <v>4</v>
      </c>
      <c r="E740" s="20"/>
      <c r="F740" s="27"/>
      <c r="G740" s="28"/>
      <c r="H740" s="20"/>
      <c r="I740" s="27"/>
      <c r="J740" s="24"/>
      <c r="K740" s="415"/>
    </row>
    <row r="741" spans="1:11" ht="15.75" thickBot="1" x14ac:dyDescent="0.3">
      <c r="A741" s="363" t="s">
        <v>32</v>
      </c>
      <c r="B741" s="253"/>
      <c r="C741" s="247">
        <v>9</v>
      </c>
      <c r="D741" s="234">
        <v>9</v>
      </c>
      <c r="E741" s="20"/>
      <c r="F741" s="27"/>
      <c r="G741" s="28"/>
      <c r="H741" s="20"/>
      <c r="I741" s="15"/>
      <c r="J741" s="24"/>
      <c r="K741" s="415"/>
    </row>
    <row r="742" spans="1:11" ht="15.75" thickBot="1" x14ac:dyDescent="0.3">
      <c r="A742" s="363" t="s">
        <v>92</v>
      </c>
      <c r="B742" s="253"/>
      <c r="C742" s="247">
        <v>4.4000000000000004</v>
      </c>
      <c r="D742" s="234">
        <v>4.4000000000000004</v>
      </c>
      <c r="E742" s="20"/>
      <c r="F742" s="27"/>
      <c r="G742" s="28"/>
      <c r="H742" s="20"/>
      <c r="I742" s="15"/>
      <c r="J742" s="24"/>
      <c r="K742" s="415"/>
    </row>
    <row r="743" spans="1:11" ht="15.75" thickBot="1" x14ac:dyDescent="0.3">
      <c r="A743" s="363" t="s">
        <v>33</v>
      </c>
      <c r="B743" s="253"/>
      <c r="C743" s="247">
        <v>4</v>
      </c>
      <c r="D743" s="234">
        <v>4</v>
      </c>
      <c r="E743" s="20"/>
      <c r="F743" s="27"/>
      <c r="G743" s="28"/>
      <c r="H743" s="20"/>
      <c r="I743" s="15"/>
      <c r="J743" s="24"/>
      <c r="K743" s="415"/>
    </row>
    <row r="744" spans="1:11" ht="15.75" thickBot="1" x14ac:dyDescent="0.3">
      <c r="A744" s="363" t="s">
        <v>55</v>
      </c>
      <c r="B744" s="253"/>
      <c r="C744" s="247">
        <v>4</v>
      </c>
      <c r="D744" s="234">
        <v>4</v>
      </c>
      <c r="E744" s="20"/>
      <c r="F744" s="27"/>
      <c r="G744" s="28"/>
      <c r="H744" s="20"/>
      <c r="I744" s="15"/>
      <c r="J744" s="24"/>
      <c r="K744" s="415"/>
    </row>
    <row r="745" spans="1:11" ht="15.75" thickBot="1" x14ac:dyDescent="0.3">
      <c r="A745" s="364" t="s">
        <v>484</v>
      </c>
      <c r="B745" s="253"/>
      <c r="C745" s="247">
        <v>0.5</v>
      </c>
      <c r="D745" s="234">
        <v>0.5</v>
      </c>
      <c r="E745" s="28"/>
      <c r="F745" s="20"/>
      <c r="G745" s="27"/>
      <c r="H745" s="20"/>
      <c r="I745" s="15"/>
      <c r="J745" s="24"/>
      <c r="K745" s="415"/>
    </row>
    <row r="746" spans="1:11" ht="15.75" thickBot="1" x14ac:dyDescent="0.3">
      <c r="A746" s="363" t="s">
        <v>104</v>
      </c>
      <c r="B746" s="253"/>
      <c r="C746" s="247">
        <v>30</v>
      </c>
      <c r="D746" s="234">
        <v>30</v>
      </c>
      <c r="E746" s="28"/>
      <c r="F746" s="83"/>
      <c r="G746" s="28"/>
      <c r="H746" s="83"/>
      <c r="I746" s="38"/>
      <c r="J746" s="24"/>
      <c r="K746" s="415"/>
    </row>
    <row r="747" spans="1:11" ht="24" thickBot="1" x14ac:dyDescent="0.3">
      <c r="A747" s="362" t="s">
        <v>124</v>
      </c>
      <c r="B747" s="253" t="s">
        <v>125</v>
      </c>
      <c r="C747" s="249"/>
      <c r="D747" s="233"/>
      <c r="E747" s="34">
        <v>0.61</v>
      </c>
      <c r="F747" s="26">
        <v>0.25</v>
      </c>
      <c r="G747" s="33">
        <v>18.670000000000002</v>
      </c>
      <c r="H747" s="34">
        <v>79</v>
      </c>
      <c r="I747" s="26">
        <v>1.22</v>
      </c>
      <c r="J747" s="24" t="s">
        <v>420</v>
      </c>
      <c r="K747" s="415"/>
    </row>
    <row r="748" spans="1:11" ht="15.75" thickBot="1" x14ac:dyDescent="0.3">
      <c r="A748" s="363" t="s">
        <v>126</v>
      </c>
      <c r="B748" s="253"/>
      <c r="C748" s="249">
        <v>12</v>
      </c>
      <c r="D748" s="233">
        <v>12</v>
      </c>
      <c r="E748" s="34"/>
      <c r="F748" s="26"/>
      <c r="G748" s="33"/>
      <c r="H748" s="34"/>
      <c r="I748" s="26"/>
      <c r="J748" s="24"/>
      <c r="K748" s="415"/>
    </row>
    <row r="749" spans="1:11" ht="15.75" thickBot="1" x14ac:dyDescent="0.3">
      <c r="A749" s="363" t="s">
        <v>32</v>
      </c>
      <c r="B749" s="253"/>
      <c r="C749" s="249">
        <v>10</v>
      </c>
      <c r="D749" s="233">
        <v>10</v>
      </c>
      <c r="E749" s="34"/>
      <c r="F749" s="26"/>
      <c r="G749" s="34"/>
      <c r="H749" s="34"/>
      <c r="I749" s="26"/>
      <c r="J749" s="24"/>
      <c r="K749" s="415"/>
    </row>
    <row r="750" spans="1:11" ht="15.75" thickBot="1" x14ac:dyDescent="0.3">
      <c r="A750" s="363" t="s">
        <v>31</v>
      </c>
      <c r="B750" s="253"/>
      <c r="C750" s="233">
        <v>180</v>
      </c>
      <c r="D750" s="233">
        <v>180</v>
      </c>
      <c r="E750" s="26"/>
      <c r="F750" s="33"/>
      <c r="G750" s="26"/>
      <c r="H750" s="33"/>
      <c r="I750" s="26"/>
      <c r="J750" s="24"/>
      <c r="K750" s="415"/>
    </row>
    <row r="751" spans="1:11" ht="24" thickBot="1" x14ac:dyDescent="0.3">
      <c r="A751" s="371" t="s">
        <v>406</v>
      </c>
      <c r="B751" s="353">
        <v>20</v>
      </c>
      <c r="C751" s="241">
        <v>20</v>
      </c>
      <c r="D751" s="244">
        <v>20</v>
      </c>
      <c r="E751" s="140">
        <v>1.52</v>
      </c>
      <c r="F751" s="141">
        <v>0.16</v>
      </c>
      <c r="G751" s="142">
        <v>9.84</v>
      </c>
      <c r="H751" s="141">
        <v>47</v>
      </c>
      <c r="I751" s="142">
        <v>0</v>
      </c>
      <c r="J751" s="16" t="s">
        <v>435</v>
      </c>
      <c r="K751" s="415"/>
    </row>
    <row r="752" spans="1:11" ht="15.75" thickBot="1" x14ac:dyDescent="0.3">
      <c r="A752" s="365" t="s">
        <v>41</v>
      </c>
      <c r="B752" s="332">
        <v>350</v>
      </c>
      <c r="C752" s="238"/>
      <c r="D752" s="230"/>
      <c r="E752" s="42">
        <f>E737+E747+E751</f>
        <v>19.154999999999998</v>
      </c>
      <c r="F752" s="42">
        <f t="shared" ref="F752:I752" si="35">F737+F747+F751</f>
        <v>17.309999999999999</v>
      </c>
      <c r="G752" s="42">
        <f t="shared" si="35"/>
        <v>53.11</v>
      </c>
      <c r="H752" s="42">
        <f t="shared" si="35"/>
        <v>443</v>
      </c>
      <c r="I752" s="42">
        <f t="shared" si="35"/>
        <v>3.7175000000000002</v>
      </c>
      <c r="J752" s="166"/>
      <c r="K752" s="387">
        <f>(H752*K753/H753)*100</f>
        <v>26.16255034666856</v>
      </c>
    </row>
    <row r="753" spans="1:12" ht="15.75" thickBot="1" x14ac:dyDescent="0.3">
      <c r="A753" s="365" t="s">
        <v>76</v>
      </c>
      <c r="B753" s="349">
        <f>B683+B689+B729+B735+B752</f>
        <v>1799.5</v>
      </c>
      <c r="C753" s="297"/>
      <c r="D753" s="297"/>
      <c r="E753" s="42">
        <f>E683+E689+E729+E735+E752</f>
        <v>60.49499999999999</v>
      </c>
      <c r="F753" s="42">
        <f t="shared" ref="F753:I753" si="36">F683+F689+F729+F735+F752</f>
        <v>56.290000000000006</v>
      </c>
      <c r="G753" s="42">
        <f t="shared" si="36"/>
        <v>236.29000000000002</v>
      </c>
      <c r="H753" s="42">
        <f t="shared" si="36"/>
        <v>1693.2599999999998</v>
      </c>
      <c r="I753" s="42">
        <f t="shared" si="36"/>
        <v>29.517500000000002</v>
      </c>
      <c r="J753" s="166"/>
      <c r="K753" s="388">
        <v>1</v>
      </c>
      <c r="L753" s="176"/>
    </row>
    <row r="754" spans="1:12" ht="15.75" thickBot="1" x14ac:dyDescent="0.3">
      <c r="A754" s="364"/>
      <c r="B754" s="261"/>
      <c r="C754" s="262"/>
      <c r="D754" s="247"/>
      <c r="E754" s="63"/>
      <c r="F754" s="63"/>
      <c r="G754" s="63"/>
      <c r="H754" s="63"/>
      <c r="I754" s="63"/>
      <c r="J754" s="25"/>
      <c r="K754" s="389"/>
    </row>
    <row r="755" spans="1:12" ht="15.75" thickBot="1" x14ac:dyDescent="0.3">
      <c r="A755" s="364" t="s">
        <v>169</v>
      </c>
      <c r="B755" s="223"/>
      <c r="C755" s="224"/>
      <c r="H755" s="56"/>
      <c r="I755" s="56"/>
      <c r="J755" s="17"/>
      <c r="K755" s="389"/>
    </row>
    <row r="756" spans="1:12" ht="24" thickBot="1" x14ac:dyDescent="0.3">
      <c r="A756" s="358" t="s">
        <v>7</v>
      </c>
      <c r="B756" s="328" t="s">
        <v>8</v>
      </c>
      <c r="C756" s="227" t="s">
        <v>9</v>
      </c>
      <c r="D756" s="227" t="s">
        <v>9</v>
      </c>
      <c r="E756" s="130" t="s">
        <v>10</v>
      </c>
      <c r="F756" s="131"/>
      <c r="G756" s="132"/>
      <c r="H756" s="130" t="s">
        <v>11</v>
      </c>
      <c r="I756" s="9" t="s">
        <v>12</v>
      </c>
      <c r="J756" s="173" t="s">
        <v>13</v>
      </c>
      <c r="K756" s="403" t="s">
        <v>443</v>
      </c>
    </row>
    <row r="757" spans="1:12" ht="15.75" thickBot="1" x14ac:dyDescent="0.3">
      <c r="A757" s="359" t="s">
        <v>14</v>
      </c>
      <c r="B757" s="329" t="s">
        <v>15</v>
      </c>
      <c r="C757" s="229" t="s">
        <v>16</v>
      </c>
      <c r="D757" s="229" t="s">
        <v>16</v>
      </c>
      <c r="E757" s="12"/>
      <c r="F757" s="13"/>
      <c r="G757" s="13"/>
      <c r="H757" s="10" t="s">
        <v>17</v>
      </c>
      <c r="I757" s="11"/>
      <c r="J757" s="174"/>
      <c r="K757" s="403"/>
    </row>
    <row r="758" spans="1:12" ht="15.75" thickBot="1" x14ac:dyDescent="0.3">
      <c r="A758" s="360"/>
      <c r="B758" s="330"/>
      <c r="C758" s="230" t="s">
        <v>18</v>
      </c>
      <c r="D758" s="230" t="s">
        <v>19</v>
      </c>
      <c r="E758" s="18" t="s">
        <v>20</v>
      </c>
      <c r="F758" s="18" t="s">
        <v>21</v>
      </c>
      <c r="G758" s="41" t="s">
        <v>22</v>
      </c>
      <c r="H758" s="19" t="s">
        <v>23</v>
      </c>
      <c r="I758" s="18" t="s">
        <v>24</v>
      </c>
      <c r="J758" s="16"/>
      <c r="K758" s="403"/>
    </row>
    <row r="759" spans="1:12" ht="15.75" thickBot="1" x14ac:dyDescent="0.3">
      <c r="A759" s="361" t="s">
        <v>25</v>
      </c>
      <c r="B759" s="331"/>
      <c r="C759" s="279"/>
      <c r="D759" s="232"/>
      <c r="E759" s="57"/>
      <c r="F759" s="21"/>
      <c r="G759" s="55"/>
      <c r="H759" s="57"/>
      <c r="I759" s="21"/>
      <c r="J759" s="24"/>
      <c r="K759" s="415"/>
    </row>
    <row r="760" spans="1:12" ht="15.75" thickBot="1" x14ac:dyDescent="0.3">
      <c r="A760" s="362" t="s">
        <v>450</v>
      </c>
      <c r="B760" s="253" t="s">
        <v>26</v>
      </c>
      <c r="C760" s="234"/>
      <c r="D760" s="234"/>
      <c r="E760" s="20">
        <v>6</v>
      </c>
      <c r="F760" s="27">
        <v>8.5</v>
      </c>
      <c r="G760" s="27">
        <v>29.3</v>
      </c>
      <c r="H760" s="20">
        <v>220</v>
      </c>
      <c r="I760" s="27">
        <v>0.22</v>
      </c>
      <c r="J760" s="24" t="s">
        <v>170</v>
      </c>
      <c r="K760" s="415"/>
    </row>
    <row r="761" spans="1:12" ht="15.75" thickBot="1" x14ac:dyDescent="0.3">
      <c r="A761" s="363" t="s">
        <v>167</v>
      </c>
      <c r="B761" s="253"/>
      <c r="C761" s="234">
        <v>25</v>
      </c>
      <c r="D761" s="234">
        <v>25</v>
      </c>
      <c r="E761" s="27"/>
      <c r="F761" s="28"/>
      <c r="G761" s="27"/>
      <c r="H761" s="28"/>
      <c r="I761" s="27"/>
      <c r="J761" s="24"/>
      <c r="K761" s="415"/>
    </row>
    <row r="762" spans="1:12" ht="15.75" thickBot="1" x14ac:dyDescent="0.3">
      <c r="A762" s="363" t="s">
        <v>30</v>
      </c>
      <c r="B762" s="253"/>
      <c r="C762" s="234">
        <v>176</v>
      </c>
      <c r="D762" s="234">
        <v>176</v>
      </c>
      <c r="E762" s="27"/>
      <c r="F762" s="28"/>
      <c r="G762" s="27"/>
      <c r="H762" s="28"/>
      <c r="I762" s="27"/>
      <c r="J762" s="24"/>
      <c r="K762" s="415"/>
    </row>
    <row r="763" spans="1:12" ht="15.75" thickBot="1" x14ac:dyDescent="0.3">
      <c r="A763" s="363" t="s">
        <v>32</v>
      </c>
      <c r="B763" s="253"/>
      <c r="C763" s="234">
        <v>5</v>
      </c>
      <c r="D763" s="234">
        <v>5</v>
      </c>
      <c r="E763" s="27"/>
      <c r="F763" s="28"/>
      <c r="G763" s="27"/>
      <c r="H763" s="28"/>
      <c r="I763" s="27"/>
      <c r="J763" s="24"/>
      <c r="K763" s="415"/>
    </row>
    <row r="764" spans="1:12" ht="15.75" thickBot="1" x14ac:dyDescent="0.3">
      <c r="A764" s="364" t="s">
        <v>484</v>
      </c>
      <c r="B764" s="253"/>
      <c r="C764" s="234">
        <v>1</v>
      </c>
      <c r="D764" s="234">
        <v>1</v>
      </c>
      <c r="E764" s="27"/>
      <c r="F764" s="28"/>
      <c r="G764" s="27"/>
      <c r="H764" s="28"/>
      <c r="I764" s="27"/>
      <c r="J764" s="24"/>
      <c r="K764" s="415"/>
    </row>
    <row r="765" spans="1:12" ht="15.75" thickBot="1" x14ac:dyDescent="0.3">
      <c r="A765" s="363" t="s">
        <v>33</v>
      </c>
      <c r="B765" s="253"/>
      <c r="C765" s="234">
        <v>5</v>
      </c>
      <c r="D765" s="234">
        <v>5</v>
      </c>
      <c r="E765" s="27"/>
      <c r="F765" s="28"/>
      <c r="G765" s="27"/>
      <c r="H765" s="28"/>
      <c r="I765" s="27"/>
      <c r="J765" s="24"/>
      <c r="K765" s="415"/>
    </row>
    <row r="766" spans="1:12" ht="15.75" thickBot="1" x14ac:dyDescent="0.3">
      <c r="A766" s="362" t="s">
        <v>82</v>
      </c>
      <c r="B766" s="253">
        <v>180</v>
      </c>
      <c r="C766" s="236"/>
      <c r="D766" s="235"/>
      <c r="E766" s="20">
        <v>3.67</v>
      </c>
      <c r="F766" s="27">
        <v>3.19</v>
      </c>
      <c r="G766" s="27">
        <v>15.82</v>
      </c>
      <c r="H766" s="20">
        <v>107</v>
      </c>
      <c r="I766" s="27">
        <v>0.39166666666666666</v>
      </c>
      <c r="J766" s="24" t="s">
        <v>83</v>
      </c>
      <c r="K766" s="415"/>
    </row>
    <row r="767" spans="1:12" ht="15.75" thickBot="1" x14ac:dyDescent="0.3">
      <c r="A767" s="363" t="s">
        <v>84</v>
      </c>
      <c r="B767" s="253"/>
      <c r="C767" s="231">
        <v>2</v>
      </c>
      <c r="D767" s="234">
        <v>2</v>
      </c>
      <c r="E767" s="20"/>
      <c r="F767" s="27"/>
      <c r="G767" s="27"/>
      <c r="H767" s="20"/>
      <c r="I767" s="27"/>
      <c r="J767" s="24"/>
      <c r="K767" s="415"/>
    </row>
    <row r="768" spans="1:12" ht="15.75" thickBot="1" x14ac:dyDescent="0.3">
      <c r="A768" s="363" t="s">
        <v>32</v>
      </c>
      <c r="B768" s="253"/>
      <c r="C768" s="231">
        <v>10</v>
      </c>
      <c r="D768" s="234">
        <v>10</v>
      </c>
      <c r="E768" s="20"/>
      <c r="F768" s="27"/>
      <c r="G768" s="27"/>
      <c r="H768" s="20"/>
      <c r="I768" s="27"/>
      <c r="J768" s="24"/>
      <c r="K768" s="415"/>
    </row>
    <row r="769" spans="1:11" ht="15.75" thickBot="1" x14ac:dyDescent="0.3">
      <c r="A769" s="363" t="s">
        <v>30</v>
      </c>
      <c r="B769" s="253"/>
      <c r="C769" s="231">
        <v>110</v>
      </c>
      <c r="D769" s="234">
        <v>110</v>
      </c>
      <c r="E769" s="20"/>
      <c r="F769" s="27"/>
      <c r="G769" s="27"/>
      <c r="H769" s="20"/>
      <c r="I769" s="27"/>
      <c r="J769" s="24"/>
      <c r="K769" s="415"/>
    </row>
    <row r="770" spans="1:11" ht="15.75" thickBot="1" x14ac:dyDescent="0.3">
      <c r="A770" s="363" t="s">
        <v>31</v>
      </c>
      <c r="B770" s="253"/>
      <c r="C770" s="231">
        <v>80</v>
      </c>
      <c r="D770" s="234">
        <v>80</v>
      </c>
      <c r="E770" s="20"/>
      <c r="F770" s="27"/>
      <c r="G770" s="27"/>
      <c r="H770" s="20"/>
      <c r="I770" s="27"/>
      <c r="J770" s="24"/>
      <c r="K770" s="415"/>
    </row>
    <row r="771" spans="1:11" ht="15.75" thickBot="1" x14ac:dyDescent="0.3">
      <c r="A771" s="362" t="s">
        <v>405</v>
      </c>
      <c r="B771" s="335" t="s">
        <v>85</v>
      </c>
      <c r="C771" s="235"/>
      <c r="D771" s="235"/>
      <c r="E771" s="20">
        <v>4.8</v>
      </c>
      <c r="F771" s="27">
        <v>7.2</v>
      </c>
      <c r="G771" s="28">
        <v>15.4</v>
      </c>
      <c r="H771" s="20">
        <v>146</v>
      </c>
      <c r="I771" s="27">
        <v>0.19</v>
      </c>
      <c r="J771" s="24" t="s">
        <v>86</v>
      </c>
      <c r="K771" s="415"/>
    </row>
    <row r="772" spans="1:11" ht="15.75" thickBot="1" x14ac:dyDescent="0.3">
      <c r="A772" s="363" t="s">
        <v>40</v>
      </c>
      <c r="B772" s="253"/>
      <c r="C772" s="231">
        <v>30</v>
      </c>
      <c r="D772" s="234">
        <v>30</v>
      </c>
      <c r="E772" s="20"/>
      <c r="F772" s="27"/>
      <c r="G772" s="27"/>
      <c r="H772" s="20"/>
      <c r="I772" s="27"/>
      <c r="J772" s="24"/>
      <c r="K772" s="415"/>
    </row>
    <row r="773" spans="1:11" ht="15.75" thickBot="1" x14ac:dyDescent="0.3">
      <c r="A773" s="363" t="s">
        <v>87</v>
      </c>
      <c r="B773" s="253"/>
      <c r="C773" s="231">
        <v>7.14</v>
      </c>
      <c r="D773" s="234">
        <v>7</v>
      </c>
      <c r="E773" s="20"/>
      <c r="F773" s="27"/>
      <c r="G773" s="27"/>
      <c r="H773" s="20"/>
      <c r="I773" s="27"/>
      <c r="J773" s="24"/>
      <c r="K773" s="415"/>
    </row>
    <row r="774" spans="1:11" ht="15.75" thickBot="1" x14ac:dyDescent="0.3">
      <c r="A774" s="363" t="s">
        <v>33</v>
      </c>
      <c r="B774" s="253"/>
      <c r="C774" s="231">
        <v>5</v>
      </c>
      <c r="D774" s="234">
        <v>5</v>
      </c>
      <c r="E774" s="20" t="s">
        <v>5</v>
      </c>
      <c r="F774" s="27"/>
      <c r="G774" s="27"/>
      <c r="H774" s="20"/>
      <c r="I774" s="27"/>
      <c r="J774" s="24"/>
      <c r="K774" s="415"/>
    </row>
    <row r="775" spans="1:11" ht="15.75" thickBot="1" x14ac:dyDescent="0.3">
      <c r="A775" s="365" t="s">
        <v>41</v>
      </c>
      <c r="B775" s="332">
        <v>427</v>
      </c>
      <c r="C775" s="258"/>
      <c r="D775" s="230"/>
      <c r="E775" s="32">
        <f>E760+E766+E771</f>
        <v>14.469999999999999</v>
      </c>
      <c r="F775" s="32">
        <f t="shared" ref="F775:I775" si="37">F760+F766+F771</f>
        <v>18.89</v>
      </c>
      <c r="G775" s="32">
        <f t="shared" si="37"/>
        <v>60.52</v>
      </c>
      <c r="H775" s="32">
        <f t="shared" si="37"/>
        <v>473</v>
      </c>
      <c r="I775" s="32">
        <f t="shared" si="37"/>
        <v>0.80166666666666675</v>
      </c>
      <c r="J775" s="42"/>
      <c r="K775" s="387">
        <f>(H775*K851/H851)*100</f>
        <v>30.221711072774898</v>
      </c>
    </row>
    <row r="776" spans="1:11" ht="15.75" thickBot="1" x14ac:dyDescent="0.3">
      <c r="A776" s="364" t="s">
        <v>42</v>
      </c>
      <c r="B776" s="253"/>
      <c r="C776" s="247"/>
      <c r="D776" s="227"/>
      <c r="E776" s="27"/>
      <c r="F776" s="28"/>
      <c r="G776" s="20"/>
      <c r="H776" s="130"/>
      <c r="I776" s="27"/>
      <c r="J776" s="24"/>
      <c r="K776" s="415"/>
    </row>
    <row r="777" spans="1:11" ht="24" thickBot="1" x14ac:dyDescent="0.3">
      <c r="A777" s="362" t="s">
        <v>519</v>
      </c>
      <c r="B777" s="333">
        <v>100</v>
      </c>
      <c r="C777" s="240">
        <v>100</v>
      </c>
      <c r="D777" s="239">
        <v>100</v>
      </c>
      <c r="E777" s="20">
        <v>0.5</v>
      </c>
      <c r="F777" s="27">
        <v>0</v>
      </c>
      <c r="G777" s="28">
        <v>10.1</v>
      </c>
      <c r="H777" s="27">
        <v>42.67</v>
      </c>
      <c r="I777" s="20">
        <v>2</v>
      </c>
      <c r="J777" s="24" t="s">
        <v>403</v>
      </c>
      <c r="K777" s="415"/>
    </row>
    <row r="778" spans="1:11" ht="15.75" thickBot="1" x14ac:dyDescent="0.3">
      <c r="A778" s="363" t="s">
        <v>236</v>
      </c>
      <c r="B778" s="333"/>
      <c r="C778" s="240"/>
      <c r="D778" s="239"/>
      <c r="E778" s="20"/>
      <c r="F778" s="27"/>
      <c r="G778" s="28"/>
      <c r="H778" s="27"/>
      <c r="I778" s="20"/>
      <c r="J778" s="24"/>
      <c r="K778" s="415"/>
    </row>
    <row r="779" spans="1:11" ht="24" thickBot="1" x14ac:dyDescent="0.3">
      <c r="A779" s="371" t="s">
        <v>65</v>
      </c>
      <c r="B779" s="244">
        <v>75</v>
      </c>
      <c r="C779" s="242">
        <v>75</v>
      </c>
      <c r="D779" s="241">
        <v>75</v>
      </c>
      <c r="E779" s="140">
        <v>0.6</v>
      </c>
      <c r="F779" s="141">
        <v>0.15</v>
      </c>
      <c r="G779" s="142">
        <v>5.63</v>
      </c>
      <c r="H779" s="141">
        <v>28.5</v>
      </c>
      <c r="I779" s="141">
        <v>28.5</v>
      </c>
      <c r="J779" s="24" t="s">
        <v>408</v>
      </c>
      <c r="K779" s="415"/>
    </row>
    <row r="780" spans="1:11" ht="15.75" thickBot="1" x14ac:dyDescent="0.3">
      <c r="A780" s="372" t="s">
        <v>534</v>
      </c>
      <c r="B780" s="298"/>
      <c r="C780" s="244"/>
      <c r="D780" s="245"/>
      <c r="E780" s="140"/>
      <c r="F780" s="141"/>
      <c r="G780" s="142"/>
      <c r="H780" s="141"/>
      <c r="I780" s="143"/>
      <c r="J780" s="24"/>
      <c r="K780" s="415"/>
    </row>
    <row r="781" spans="1:11" ht="15.75" thickBot="1" x14ac:dyDescent="0.3">
      <c r="A781" s="365" t="s">
        <v>41</v>
      </c>
      <c r="B781" s="332">
        <v>175</v>
      </c>
      <c r="C781" s="238"/>
      <c r="D781" s="246"/>
      <c r="E781" s="32">
        <f>E777+E779</f>
        <v>1.1000000000000001</v>
      </c>
      <c r="F781" s="32">
        <f t="shared" ref="F781:I781" si="38">F777+F779</f>
        <v>0.15</v>
      </c>
      <c r="G781" s="32">
        <f t="shared" si="38"/>
        <v>15.73</v>
      </c>
      <c r="H781" s="32">
        <f t="shared" si="38"/>
        <v>71.17</v>
      </c>
      <c r="I781" s="32">
        <f t="shared" si="38"/>
        <v>30.5</v>
      </c>
      <c r="J781" s="166"/>
      <c r="K781" s="387">
        <f>(H781*K851/H851)*100</f>
        <v>4.5473132707175257</v>
      </c>
    </row>
    <row r="782" spans="1:11" ht="15.75" thickBot="1" x14ac:dyDescent="0.3">
      <c r="A782" s="361" t="s">
        <v>44</v>
      </c>
      <c r="B782" s="331"/>
      <c r="C782" s="227"/>
      <c r="D782" s="268"/>
      <c r="E782" s="130"/>
      <c r="F782" s="8"/>
      <c r="G782" s="131"/>
      <c r="H782" s="130"/>
      <c r="I782" s="15"/>
      <c r="J782" s="24"/>
      <c r="K782" s="415"/>
    </row>
    <row r="783" spans="1:11" ht="24" thickBot="1" x14ac:dyDescent="0.3">
      <c r="A783" s="362" t="s">
        <v>312</v>
      </c>
      <c r="B783" s="253">
        <v>40</v>
      </c>
      <c r="C783" s="247"/>
      <c r="D783" s="234"/>
      <c r="E783" s="28">
        <v>1.19</v>
      </c>
      <c r="F783" s="27">
        <v>2.08</v>
      </c>
      <c r="G783" s="28">
        <v>2.5</v>
      </c>
      <c r="H783" s="20">
        <v>33.44</v>
      </c>
      <c r="I783" s="27">
        <v>4.4000000000000004</v>
      </c>
      <c r="J783" s="24" t="s">
        <v>324</v>
      </c>
      <c r="K783" s="415"/>
    </row>
    <row r="784" spans="1:11" ht="15.75" thickBot="1" x14ac:dyDescent="0.3">
      <c r="A784" s="364" t="s">
        <v>311</v>
      </c>
      <c r="B784" s="253"/>
      <c r="C784" s="247">
        <v>58.56</v>
      </c>
      <c r="D784" s="234">
        <v>38</v>
      </c>
      <c r="E784" s="83"/>
      <c r="F784" s="28"/>
      <c r="G784" s="129"/>
      <c r="H784" s="28"/>
      <c r="I784" s="27"/>
      <c r="J784" s="24"/>
      <c r="K784" s="415"/>
    </row>
    <row r="785" spans="1:11" ht="15.75" thickBot="1" x14ac:dyDescent="0.3">
      <c r="A785" s="364" t="s">
        <v>53</v>
      </c>
      <c r="B785" s="253"/>
      <c r="C785" s="247">
        <v>2</v>
      </c>
      <c r="D785" s="234">
        <v>2</v>
      </c>
      <c r="E785" s="83"/>
      <c r="F785" s="28"/>
      <c r="G785" s="129"/>
      <c r="H785" s="28"/>
      <c r="I785" s="27"/>
      <c r="J785" s="24"/>
      <c r="K785" s="415"/>
    </row>
    <row r="786" spans="1:11" ht="26.25" thickBot="1" x14ac:dyDescent="0.3">
      <c r="A786" s="378" t="s">
        <v>171</v>
      </c>
      <c r="B786" s="253" t="s">
        <v>320</v>
      </c>
      <c r="C786" s="234"/>
      <c r="D786" s="234"/>
      <c r="E786" s="20">
        <v>3.8</v>
      </c>
      <c r="F786" s="20">
        <v>5.67</v>
      </c>
      <c r="G786" s="27">
        <v>5.6</v>
      </c>
      <c r="H786" s="20">
        <v>88.62</v>
      </c>
      <c r="I786" s="27">
        <v>8</v>
      </c>
      <c r="J786" s="24" t="s">
        <v>130</v>
      </c>
      <c r="K786" s="415"/>
    </row>
    <row r="787" spans="1:11" ht="15.75" thickBot="1" x14ac:dyDescent="0.3">
      <c r="A787" s="364" t="s">
        <v>377</v>
      </c>
      <c r="B787" s="253"/>
      <c r="C787" s="247">
        <v>29.5</v>
      </c>
      <c r="D787" s="234">
        <v>26.3</v>
      </c>
      <c r="E787" s="28"/>
      <c r="F787" s="27"/>
      <c r="G787" s="28"/>
      <c r="H787" s="20"/>
      <c r="I787" s="27"/>
      <c r="J787" s="24"/>
      <c r="K787" s="415"/>
    </row>
    <row r="788" spans="1:11" ht="15.75" thickBot="1" x14ac:dyDescent="0.3">
      <c r="A788" s="363" t="s">
        <v>270</v>
      </c>
      <c r="B788" s="253"/>
      <c r="C788" s="247"/>
      <c r="D788" s="234">
        <v>10</v>
      </c>
      <c r="E788" s="28"/>
      <c r="F788" s="20"/>
      <c r="G788" s="28"/>
      <c r="H788" s="20"/>
      <c r="I788" s="27"/>
      <c r="J788" s="24"/>
      <c r="K788" s="415"/>
    </row>
    <row r="789" spans="1:11" ht="15.75" thickBot="1" x14ac:dyDescent="0.3">
      <c r="A789" s="363" t="s">
        <v>59</v>
      </c>
      <c r="B789" s="253"/>
      <c r="C789" s="234">
        <v>50</v>
      </c>
      <c r="D789" s="234">
        <v>40</v>
      </c>
      <c r="E789" s="20"/>
      <c r="F789" s="20"/>
      <c r="G789" s="20"/>
      <c r="H789" s="20"/>
      <c r="I789" s="27"/>
      <c r="J789" s="24"/>
      <c r="K789" s="415"/>
    </row>
    <row r="790" spans="1:11" ht="15.75" thickBot="1" x14ac:dyDescent="0.3">
      <c r="A790" s="363" t="s">
        <v>51</v>
      </c>
      <c r="B790" s="253"/>
      <c r="C790" s="247">
        <v>31.92</v>
      </c>
      <c r="D790" s="231">
        <v>24</v>
      </c>
      <c r="E790" s="20"/>
      <c r="F790" s="20"/>
      <c r="G790" s="20"/>
      <c r="H790" s="27"/>
      <c r="I790" s="15"/>
      <c r="J790" s="24"/>
      <c r="K790" s="415"/>
    </row>
    <row r="791" spans="1:11" ht="15.75" thickBot="1" x14ac:dyDescent="0.3">
      <c r="A791" s="363" t="s">
        <v>52</v>
      </c>
      <c r="B791" s="253"/>
      <c r="C791" s="234">
        <v>12.5</v>
      </c>
      <c r="D791" s="234">
        <v>10</v>
      </c>
      <c r="E791" s="20"/>
      <c r="F791" s="20"/>
      <c r="G791" s="27"/>
      <c r="H791" s="20"/>
      <c r="I791" s="15"/>
      <c r="J791" s="24"/>
      <c r="K791" s="415"/>
    </row>
    <row r="792" spans="1:11" ht="15.75" thickBot="1" x14ac:dyDescent="0.3">
      <c r="A792" s="363" t="s">
        <v>47</v>
      </c>
      <c r="B792" s="253"/>
      <c r="C792" s="234">
        <v>9.52</v>
      </c>
      <c r="D792" s="234">
        <v>8</v>
      </c>
      <c r="E792" s="20"/>
      <c r="F792" s="20"/>
      <c r="G792" s="27"/>
      <c r="H792" s="20"/>
      <c r="I792" s="15"/>
      <c r="J792" s="24"/>
      <c r="K792" s="415"/>
    </row>
    <row r="793" spans="1:11" ht="15.75" thickBot="1" x14ac:dyDescent="0.3">
      <c r="A793" s="363" t="s">
        <v>53</v>
      </c>
      <c r="B793" s="253"/>
      <c r="C793" s="234">
        <v>4</v>
      </c>
      <c r="D793" s="234">
        <v>4</v>
      </c>
      <c r="E793" s="20"/>
      <c r="F793" s="20"/>
      <c r="G793" s="27"/>
      <c r="H793" s="20"/>
      <c r="I793" s="15"/>
      <c r="J793" s="24"/>
      <c r="K793" s="415"/>
    </row>
    <row r="794" spans="1:11" ht="15.75" thickBot="1" x14ac:dyDescent="0.3">
      <c r="A794" s="364" t="s">
        <v>484</v>
      </c>
      <c r="B794" s="253"/>
      <c r="C794" s="234">
        <v>1.5</v>
      </c>
      <c r="D794" s="234">
        <v>1.5</v>
      </c>
      <c r="E794" s="20"/>
      <c r="F794" s="20"/>
      <c r="G794" s="27"/>
      <c r="H794" s="20"/>
      <c r="I794" s="15"/>
      <c r="J794" s="24"/>
      <c r="K794" s="415"/>
    </row>
    <row r="795" spans="1:11" ht="15.75" thickBot="1" x14ac:dyDescent="0.3">
      <c r="A795" s="363" t="s">
        <v>31</v>
      </c>
      <c r="B795" s="253"/>
      <c r="C795" s="234">
        <v>160</v>
      </c>
      <c r="D795" s="234">
        <v>160</v>
      </c>
      <c r="E795" s="20"/>
      <c r="F795" s="20"/>
      <c r="G795" s="27"/>
      <c r="H795" s="20"/>
      <c r="I795" s="15"/>
      <c r="J795" s="24"/>
      <c r="K795" s="415"/>
    </row>
    <row r="796" spans="1:11" ht="15.75" thickBot="1" x14ac:dyDescent="0.3">
      <c r="A796" s="363" t="s">
        <v>92</v>
      </c>
      <c r="B796" s="253"/>
      <c r="C796" s="234">
        <v>7</v>
      </c>
      <c r="D796" s="234">
        <v>7</v>
      </c>
      <c r="E796" s="20"/>
      <c r="F796" s="20"/>
      <c r="G796" s="28"/>
      <c r="H796" s="20"/>
      <c r="I796" s="15"/>
      <c r="J796" s="24"/>
      <c r="K796" s="415"/>
    </row>
    <row r="797" spans="1:11" ht="24" thickBot="1" x14ac:dyDescent="0.3">
      <c r="A797" s="362" t="s">
        <v>365</v>
      </c>
      <c r="B797" s="253" t="s">
        <v>187</v>
      </c>
      <c r="C797" s="254"/>
      <c r="D797" s="234"/>
      <c r="E797" s="20">
        <v>11.92</v>
      </c>
      <c r="F797" s="27">
        <v>8.8000000000000007</v>
      </c>
      <c r="G797" s="28">
        <v>11.64</v>
      </c>
      <c r="H797" s="20">
        <v>173</v>
      </c>
      <c r="I797" s="27"/>
      <c r="J797" s="24" t="s">
        <v>464</v>
      </c>
      <c r="K797" s="415"/>
    </row>
    <row r="798" spans="1:11" ht="15.75" thickBot="1" x14ac:dyDescent="0.3">
      <c r="A798" s="366" t="s">
        <v>309</v>
      </c>
      <c r="B798" s="355"/>
      <c r="C798" s="313">
        <v>58.5</v>
      </c>
      <c r="D798" s="314">
        <v>56</v>
      </c>
      <c r="E798" s="20"/>
      <c r="F798" s="27"/>
      <c r="G798" s="28"/>
      <c r="H798" s="20"/>
      <c r="I798" s="27"/>
      <c r="J798" s="24"/>
      <c r="K798" s="415"/>
    </row>
    <row r="799" spans="1:11" ht="15.75" thickBot="1" x14ac:dyDescent="0.3">
      <c r="A799" s="366" t="s">
        <v>528</v>
      </c>
      <c r="B799" s="355"/>
      <c r="C799" s="313"/>
      <c r="D799" s="314">
        <v>56</v>
      </c>
      <c r="E799" s="20"/>
      <c r="F799" s="20"/>
      <c r="G799" s="28"/>
      <c r="H799" s="20"/>
      <c r="I799" s="27"/>
      <c r="J799" s="24"/>
      <c r="K799" s="415"/>
    </row>
    <row r="800" spans="1:11" ht="15.75" thickBot="1" x14ac:dyDescent="0.3">
      <c r="A800" s="366" t="s">
        <v>188</v>
      </c>
      <c r="B800" s="355"/>
      <c r="C800" s="313">
        <v>16.66</v>
      </c>
      <c r="D800" s="314">
        <v>14</v>
      </c>
      <c r="E800" s="20"/>
      <c r="F800" s="20"/>
      <c r="G800" s="28"/>
      <c r="H800" s="20"/>
      <c r="I800" s="27"/>
      <c r="J800" s="24"/>
      <c r="K800" s="415"/>
    </row>
    <row r="801" spans="1:22" ht="15.75" thickBot="1" x14ac:dyDescent="0.3">
      <c r="A801" s="366" t="s">
        <v>406</v>
      </c>
      <c r="B801" s="355"/>
      <c r="C801" s="313">
        <v>13</v>
      </c>
      <c r="D801" s="314">
        <v>13</v>
      </c>
      <c r="E801" s="23"/>
      <c r="F801" s="23"/>
      <c r="G801" s="23"/>
      <c r="H801" s="23"/>
      <c r="I801" s="15"/>
      <c r="J801" s="24"/>
      <c r="K801" s="415"/>
    </row>
    <row r="802" spans="1:22" ht="15.75" thickBot="1" x14ac:dyDescent="0.3">
      <c r="A802" s="366" t="s">
        <v>31</v>
      </c>
      <c r="B802" s="355"/>
      <c r="C802" s="313">
        <v>11</v>
      </c>
      <c r="D802" s="314">
        <v>11</v>
      </c>
      <c r="E802" s="23"/>
      <c r="F802" s="27"/>
      <c r="G802" s="28"/>
      <c r="H802" s="20"/>
      <c r="I802" s="27"/>
      <c r="J802" s="24"/>
      <c r="K802" s="415"/>
    </row>
    <row r="803" spans="1:22" ht="15.75" thickBot="1" x14ac:dyDescent="0.3">
      <c r="A803" s="366" t="s">
        <v>133</v>
      </c>
      <c r="B803" s="355"/>
      <c r="C803" s="313">
        <v>4.5</v>
      </c>
      <c r="D803" s="314">
        <v>4.5</v>
      </c>
      <c r="E803" s="23"/>
      <c r="F803" s="27"/>
      <c r="G803" s="28"/>
      <c r="H803" s="20"/>
      <c r="I803" s="27"/>
      <c r="J803" s="24"/>
      <c r="K803" s="415"/>
    </row>
    <row r="804" spans="1:22" ht="15.75" thickBot="1" x14ac:dyDescent="0.3">
      <c r="A804" s="364" t="s">
        <v>484</v>
      </c>
      <c r="B804" s="355"/>
      <c r="C804" s="313">
        <v>0.7</v>
      </c>
      <c r="D804" s="314">
        <v>0.7</v>
      </c>
      <c r="E804" s="22"/>
      <c r="F804" s="49"/>
      <c r="G804" s="49"/>
      <c r="H804" s="28"/>
      <c r="I804" s="27"/>
      <c r="J804" s="24"/>
      <c r="K804" s="415"/>
    </row>
    <row r="805" spans="1:22" ht="15.75" thickBot="1" x14ac:dyDescent="0.3">
      <c r="A805" s="366" t="s">
        <v>56</v>
      </c>
      <c r="B805" s="355"/>
      <c r="C805" s="313"/>
      <c r="D805" s="314">
        <v>99</v>
      </c>
      <c r="E805" s="22"/>
      <c r="F805" s="49"/>
      <c r="G805" s="49"/>
      <c r="H805" s="28"/>
      <c r="I805" s="83"/>
      <c r="J805" s="24"/>
      <c r="K805" s="415"/>
      <c r="L805" s="25"/>
      <c r="M805" s="73"/>
      <c r="N805" s="200"/>
      <c r="O805" s="200"/>
      <c r="P805" s="200"/>
      <c r="Q805" s="38"/>
      <c r="R805" s="28"/>
      <c r="S805" s="28"/>
      <c r="T805" s="28"/>
      <c r="U805" s="28"/>
      <c r="V805" s="25"/>
    </row>
    <row r="806" spans="1:22" ht="15.75" thickBot="1" x14ac:dyDescent="0.3">
      <c r="A806" s="363" t="s">
        <v>53</v>
      </c>
      <c r="B806" s="253"/>
      <c r="C806" s="247">
        <v>1</v>
      </c>
      <c r="D806" s="254">
        <v>1</v>
      </c>
      <c r="E806" s="38"/>
      <c r="F806" s="49"/>
      <c r="G806" s="28"/>
      <c r="H806" s="28"/>
      <c r="I806" s="20"/>
      <c r="J806" s="24"/>
      <c r="K806" s="415"/>
      <c r="L806" s="25"/>
      <c r="M806" s="73"/>
      <c r="N806" s="200"/>
      <c r="O806" s="200"/>
      <c r="P806" s="200"/>
      <c r="Q806" s="38"/>
      <c r="R806" s="28"/>
      <c r="S806" s="28"/>
      <c r="T806" s="28"/>
      <c r="U806" s="28"/>
      <c r="V806" s="25"/>
    </row>
    <row r="807" spans="1:22" ht="27" thickBot="1" x14ac:dyDescent="0.3">
      <c r="A807" s="362" t="s">
        <v>396</v>
      </c>
      <c r="B807" s="253" t="s">
        <v>322</v>
      </c>
      <c r="C807" s="247"/>
      <c r="D807" s="234"/>
      <c r="E807" s="161">
        <v>5.01</v>
      </c>
      <c r="F807" s="162">
        <v>2.89</v>
      </c>
      <c r="G807" s="161">
        <v>27.04</v>
      </c>
      <c r="H807" s="163">
        <v>154.22</v>
      </c>
      <c r="I807" s="15"/>
      <c r="J807" s="24" t="s">
        <v>346</v>
      </c>
      <c r="K807" s="415"/>
      <c r="L807" s="25"/>
      <c r="N807" s="186"/>
      <c r="O807" s="186"/>
      <c r="P807" s="186"/>
      <c r="Q807" s="186"/>
      <c r="R807" s="186"/>
      <c r="S807" s="186"/>
      <c r="T807" s="186"/>
      <c r="U807" s="186"/>
      <c r="V807" s="25"/>
    </row>
    <row r="808" spans="1:22" ht="15.75" thickBot="1" x14ac:dyDescent="0.3">
      <c r="A808" s="363" t="s">
        <v>151</v>
      </c>
      <c r="B808" s="253"/>
      <c r="C808" s="247">
        <v>45.5</v>
      </c>
      <c r="D808" s="234">
        <v>45.5</v>
      </c>
      <c r="E808" s="28"/>
      <c r="F808" s="27"/>
      <c r="G808" s="28"/>
      <c r="H808" s="20"/>
      <c r="I808" s="15"/>
      <c r="J808" s="24"/>
      <c r="K808" s="415"/>
    </row>
    <row r="809" spans="1:22" ht="15.75" thickBot="1" x14ac:dyDescent="0.3">
      <c r="A809" s="363" t="s">
        <v>33</v>
      </c>
      <c r="B809" s="253"/>
      <c r="C809" s="247">
        <v>3</v>
      </c>
      <c r="D809" s="234">
        <v>3</v>
      </c>
      <c r="E809" s="28"/>
      <c r="F809" s="27"/>
      <c r="G809" s="28"/>
      <c r="H809" s="20"/>
      <c r="I809" s="15"/>
      <c r="J809" s="24"/>
      <c r="K809" s="415"/>
    </row>
    <row r="810" spans="1:22" ht="15.75" thickBot="1" x14ac:dyDescent="0.3">
      <c r="A810" s="364" t="s">
        <v>484</v>
      </c>
      <c r="B810" s="253"/>
      <c r="C810" s="247">
        <v>1.3</v>
      </c>
      <c r="D810" s="234">
        <v>1.3</v>
      </c>
      <c r="E810" s="28"/>
      <c r="F810" s="27"/>
      <c r="G810" s="28"/>
      <c r="H810" s="20"/>
      <c r="I810" s="15"/>
      <c r="J810" s="24"/>
      <c r="K810" s="415"/>
    </row>
    <row r="811" spans="1:22" ht="15.75" thickBot="1" x14ac:dyDescent="0.3">
      <c r="A811" s="363" t="s">
        <v>31</v>
      </c>
      <c r="B811" s="253"/>
      <c r="C811" s="247">
        <v>275</v>
      </c>
      <c r="D811" s="287">
        <v>275</v>
      </c>
      <c r="E811" s="28"/>
      <c r="F811" s="27"/>
      <c r="G811" s="28"/>
      <c r="H811" s="83"/>
      <c r="I811" s="38"/>
      <c r="J811" s="24"/>
      <c r="K811" s="415"/>
    </row>
    <row r="812" spans="1:22" ht="24" thickBot="1" x14ac:dyDescent="0.3">
      <c r="A812" s="362" t="s">
        <v>487</v>
      </c>
      <c r="B812" s="253">
        <v>150</v>
      </c>
      <c r="C812" s="301"/>
      <c r="D812" s="301"/>
      <c r="E812" s="20">
        <v>0.42</v>
      </c>
      <c r="F812" s="27">
        <v>0.06</v>
      </c>
      <c r="G812" s="27">
        <v>19.21</v>
      </c>
      <c r="H812" s="27">
        <v>79.95</v>
      </c>
      <c r="I812" s="63">
        <v>0.4</v>
      </c>
      <c r="J812" s="24" t="s">
        <v>263</v>
      </c>
      <c r="K812" s="415"/>
    </row>
    <row r="813" spans="1:22" ht="15.75" thickBot="1" x14ac:dyDescent="0.3">
      <c r="A813" s="363" t="s">
        <v>451</v>
      </c>
      <c r="B813" s="253"/>
      <c r="C813" s="315">
        <v>7.65</v>
      </c>
      <c r="D813" s="315">
        <v>7.5</v>
      </c>
      <c r="E813" s="20"/>
      <c r="F813" s="20"/>
      <c r="G813" s="27"/>
      <c r="H813" s="27"/>
      <c r="I813" s="63"/>
      <c r="J813" s="24"/>
      <c r="K813" s="415"/>
    </row>
    <row r="814" spans="1:22" ht="15.75" thickBot="1" x14ac:dyDescent="0.3">
      <c r="A814" s="363" t="s">
        <v>481</v>
      </c>
      <c r="B814" s="253"/>
      <c r="C814" s="315">
        <v>7.65</v>
      </c>
      <c r="D814" s="315">
        <v>7.5</v>
      </c>
      <c r="E814" s="20"/>
      <c r="F814" s="20"/>
      <c r="G814" s="27"/>
      <c r="H814" s="27"/>
      <c r="I814" s="63"/>
      <c r="J814" s="24"/>
      <c r="K814" s="415"/>
    </row>
    <row r="815" spans="1:22" ht="15.75" thickBot="1" x14ac:dyDescent="0.3">
      <c r="A815" s="363" t="s">
        <v>31</v>
      </c>
      <c r="B815" s="253"/>
      <c r="C815" s="231">
        <v>152</v>
      </c>
      <c r="D815" s="231">
        <v>152</v>
      </c>
      <c r="E815" s="20"/>
      <c r="F815" s="20"/>
      <c r="G815" s="27"/>
      <c r="H815" s="27"/>
      <c r="I815" s="63"/>
      <c r="J815" s="24"/>
      <c r="K815" s="415"/>
    </row>
    <row r="816" spans="1:22" ht="15.75" thickBot="1" x14ac:dyDescent="0.3">
      <c r="A816" s="363" t="s">
        <v>75</v>
      </c>
      <c r="B816" s="253"/>
      <c r="C816" s="301">
        <v>10</v>
      </c>
      <c r="D816" s="301">
        <v>10</v>
      </c>
      <c r="E816" s="20"/>
      <c r="F816" s="20"/>
      <c r="G816" s="27"/>
      <c r="H816" s="27"/>
      <c r="I816" s="63"/>
      <c r="J816" s="24"/>
      <c r="K816" s="415"/>
    </row>
    <row r="817" spans="1:11" ht="24" thickBot="1" x14ac:dyDescent="0.3">
      <c r="A817" s="371" t="s">
        <v>406</v>
      </c>
      <c r="B817" s="353">
        <v>20</v>
      </c>
      <c r="C817" s="241">
        <v>20</v>
      </c>
      <c r="D817" s="244">
        <v>20</v>
      </c>
      <c r="E817" s="140">
        <v>1.52</v>
      </c>
      <c r="F817" s="141">
        <v>0.16</v>
      </c>
      <c r="G817" s="142">
        <v>9.84</v>
      </c>
      <c r="H817" s="141">
        <v>47</v>
      </c>
      <c r="I817" s="142">
        <v>0</v>
      </c>
      <c r="J817" s="16" t="s">
        <v>435</v>
      </c>
      <c r="K817" s="415"/>
    </row>
    <row r="818" spans="1:11" ht="24" thickBot="1" x14ac:dyDescent="0.3">
      <c r="A818" s="367" t="s">
        <v>282</v>
      </c>
      <c r="B818" s="336">
        <v>37.5</v>
      </c>
      <c r="C818" s="257">
        <v>37.5</v>
      </c>
      <c r="D818" s="257">
        <v>37.5</v>
      </c>
      <c r="E818" s="39">
        <v>2.48</v>
      </c>
      <c r="F818" s="40">
        <v>0.45</v>
      </c>
      <c r="G818" s="39">
        <v>14.85</v>
      </c>
      <c r="H818" s="40">
        <v>74.25</v>
      </c>
      <c r="I818" s="39"/>
      <c r="J818" s="16" t="s">
        <v>434</v>
      </c>
      <c r="K818" s="415"/>
    </row>
    <row r="819" spans="1:11" ht="15.75" thickBot="1" x14ac:dyDescent="0.3">
      <c r="A819" s="365" t="s">
        <v>41</v>
      </c>
      <c r="B819" s="332">
        <v>677.5</v>
      </c>
      <c r="C819" s="258"/>
      <c r="D819" s="230"/>
      <c r="E819" s="32">
        <f>E783+E786+E797+E807+E812+E817+E818</f>
        <v>26.340000000000003</v>
      </c>
      <c r="F819" s="32">
        <f t="shared" ref="F819:I819" si="39">F783+F786+F797+F807+F812+F817+F818</f>
        <v>20.11</v>
      </c>
      <c r="G819" s="32">
        <f t="shared" si="39"/>
        <v>90.68</v>
      </c>
      <c r="H819" s="32">
        <f t="shared" si="39"/>
        <v>650.48</v>
      </c>
      <c r="I819" s="32">
        <f t="shared" si="39"/>
        <v>12.8</v>
      </c>
      <c r="J819" s="166"/>
      <c r="K819" s="387">
        <f>(H819*K851/H851)*100</f>
        <v>41.561561561561561</v>
      </c>
    </row>
    <row r="820" spans="1:11" ht="15.75" thickBot="1" x14ac:dyDescent="0.3">
      <c r="A820" s="361" t="s">
        <v>64</v>
      </c>
      <c r="B820" s="331"/>
      <c r="C820" s="279"/>
      <c r="D820" s="227"/>
      <c r="E820" s="130"/>
      <c r="F820" s="8"/>
      <c r="G820" s="131"/>
      <c r="H820" s="130"/>
      <c r="I820" s="27"/>
      <c r="J820" s="24"/>
      <c r="K820" s="415"/>
    </row>
    <row r="821" spans="1:11" ht="24" thickBot="1" x14ac:dyDescent="0.3">
      <c r="A821" s="362" t="s">
        <v>466</v>
      </c>
      <c r="B821" s="253">
        <v>165</v>
      </c>
      <c r="C821" s="247"/>
      <c r="D821" s="234"/>
      <c r="E821" s="141">
        <v>5.04</v>
      </c>
      <c r="F821" s="141">
        <v>4.49</v>
      </c>
      <c r="G821" s="141">
        <v>8.34</v>
      </c>
      <c r="H821" s="141">
        <v>93.5</v>
      </c>
      <c r="I821" s="141">
        <v>2.56</v>
      </c>
      <c r="J821" s="24" t="s">
        <v>467</v>
      </c>
      <c r="K821" s="415"/>
    </row>
    <row r="822" spans="1:11" ht="15.75" thickBot="1" x14ac:dyDescent="0.3">
      <c r="A822" s="363" t="s">
        <v>339</v>
      </c>
      <c r="B822" s="253"/>
      <c r="C822" s="247">
        <v>173.8</v>
      </c>
      <c r="D822" s="234">
        <v>165</v>
      </c>
      <c r="E822" s="20"/>
      <c r="F822" s="20"/>
      <c r="G822" s="20"/>
      <c r="H822" s="20"/>
      <c r="I822" s="27"/>
      <c r="J822" s="24"/>
      <c r="K822" s="415"/>
    </row>
    <row r="823" spans="1:11" ht="24" thickBot="1" x14ac:dyDescent="0.3">
      <c r="A823" s="362" t="s">
        <v>448</v>
      </c>
      <c r="B823" s="253">
        <v>40</v>
      </c>
      <c r="C823" s="247"/>
      <c r="D823" s="234"/>
      <c r="E823" s="20">
        <v>2.14</v>
      </c>
      <c r="F823" s="20">
        <v>1.95</v>
      </c>
      <c r="G823" s="27">
        <v>17.86</v>
      </c>
      <c r="H823" s="20">
        <v>100</v>
      </c>
      <c r="I823" s="162">
        <v>0.64</v>
      </c>
      <c r="J823" s="24" t="s">
        <v>260</v>
      </c>
      <c r="K823" s="415"/>
    </row>
    <row r="824" spans="1:11" ht="15.75" thickBot="1" x14ac:dyDescent="0.3">
      <c r="A824" s="363" t="s">
        <v>60</v>
      </c>
      <c r="B824" s="253"/>
      <c r="C824" s="247">
        <v>20</v>
      </c>
      <c r="D824" s="234">
        <v>20</v>
      </c>
      <c r="E824" s="20"/>
      <c r="F824" s="20"/>
      <c r="G824" s="27"/>
      <c r="H824" s="20"/>
      <c r="I824" s="27"/>
      <c r="J824" s="24"/>
      <c r="K824" s="415"/>
    </row>
    <row r="825" spans="1:11" ht="15.75" thickBot="1" x14ac:dyDescent="0.3">
      <c r="A825" s="363" t="s">
        <v>258</v>
      </c>
      <c r="B825" s="253"/>
      <c r="C825" s="247">
        <v>0.9</v>
      </c>
      <c r="D825" s="234">
        <v>0.9</v>
      </c>
      <c r="E825" s="20"/>
      <c r="F825" s="20"/>
      <c r="G825" s="27"/>
      <c r="H825" s="20"/>
      <c r="I825" s="27"/>
      <c r="J825" s="24"/>
      <c r="K825" s="415"/>
    </row>
    <row r="826" spans="1:11" ht="15.75" thickBot="1" x14ac:dyDescent="0.3">
      <c r="A826" s="363" t="s">
        <v>33</v>
      </c>
      <c r="B826" s="253"/>
      <c r="C826" s="247">
        <v>0.9</v>
      </c>
      <c r="D826" s="234">
        <v>0.9</v>
      </c>
      <c r="E826" s="20"/>
      <c r="F826" s="20"/>
      <c r="G826" s="27"/>
      <c r="H826" s="20"/>
      <c r="I826" s="27"/>
      <c r="J826" s="24"/>
      <c r="K826" s="415"/>
    </row>
    <row r="827" spans="1:11" ht="15.75" thickBot="1" x14ac:dyDescent="0.3">
      <c r="A827" s="363" t="s">
        <v>75</v>
      </c>
      <c r="B827" s="253"/>
      <c r="C827" s="247">
        <v>1.06</v>
      </c>
      <c r="D827" s="234">
        <v>1.06</v>
      </c>
      <c r="E827" s="20"/>
      <c r="F827" s="20"/>
      <c r="G827" s="27"/>
      <c r="H827" s="20"/>
      <c r="I827" s="27"/>
      <c r="J827" s="24"/>
      <c r="K827" s="415"/>
    </row>
    <row r="828" spans="1:11" ht="15.75" thickBot="1" x14ac:dyDescent="0.3">
      <c r="A828" s="363" t="s">
        <v>48</v>
      </c>
      <c r="B828" s="253"/>
      <c r="C828" s="247">
        <v>1.2</v>
      </c>
      <c r="D828" s="234">
        <v>1</v>
      </c>
      <c r="E828" s="20"/>
      <c r="F828" s="20"/>
      <c r="G828" s="27"/>
      <c r="H828" s="20"/>
      <c r="I828" s="27"/>
      <c r="J828" s="24"/>
      <c r="K828" s="415"/>
    </row>
    <row r="829" spans="1:11" ht="15.75" thickBot="1" x14ac:dyDescent="0.3">
      <c r="A829" s="364" t="s">
        <v>484</v>
      </c>
      <c r="B829" s="253"/>
      <c r="C829" s="234">
        <v>0.3</v>
      </c>
      <c r="D829" s="234">
        <v>0.3</v>
      </c>
      <c r="E829" s="27"/>
      <c r="F829" s="27"/>
      <c r="G829" s="28"/>
      <c r="H829" s="27"/>
      <c r="I829" s="27"/>
      <c r="J829" s="24"/>
      <c r="K829" s="415"/>
    </row>
    <row r="830" spans="1:11" ht="15.75" thickBot="1" x14ac:dyDescent="0.3">
      <c r="A830" s="363" t="s">
        <v>147</v>
      </c>
      <c r="B830" s="253"/>
      <c r="C830" s="247">
        <v>0.25</v>
      </c>
      <c r="D830" s="234">
        <v>0.25</v>
      </c>
      <c r="E830" s="28"/>
      <c r="F830" s="27"/>
      <c r="G830" s="28"/>
      <c r="H830" s="20"/>
      <c r="I830" s="27"/>
      <c r="J830" s="24"/>
      <c r="K830" s="415"/>
    </row>
    <row r="831" spans="1:11" ht="15.75" thickBot="1" x14ac:dyDescent="0.3">
      <c r="A831" s="363" t="s">
        <v>31</v>
      </c>
      <c r="B831" s="253"/>
      <c r="C831" s="247">
        <v>8.0500000000000007</v>
      </c>
      <c r="D831" s="234">
        <v>8.0500000000000007</v>
      </c>
      <c r="E831" s="28"/>
      <c r="F831" s="27"/>
      <c r="G831" s="28"/>
      <c r="H831" s="20"/>
      <c r="I831" s="27"/>
      <c r="J831" s="24"/>
      <c r="K831" s="415"/>
    </row>
    <row r="832" spans="1:11" ht="15.75" thickBot="1" x14ac:dyDescent="0.3">
      <c r="A832" s="363" t="s">
        <v>259</v>
      </c>
      <c r="B832" s="253"/>
      <c r="C832" s="247"/>
      <c r="D832" s="234">
        <v>31.2</v>
      </c>
      <c r="E832" s="28"/>
      <c r="F832" s="27"/>
      <c r="G832" s="28"/>
      <c r="H832" s="20"/>
      <c r="I832" s="27"/>
      <c r="J832" s="24"/>
      <c r="K832" s="415"/>
    </row>
    <row r="833" spans="1:11" ht="15.75" thickBot="1" x14ac:dyDescent="0.3">
      <c r="A833" s="363" t="s">
        <v>304</v>
      </c>
      <c r="B833" s="253"/>
      <c r="C833" s="247">
        <v>18.399999999999999</v>
      </c>
      <c r="D833" s="234">
        <v>18</v>
      </c>
      <c r="E833" s="28"/>
      <c r="F833" s="27"/>
      <c r="G833" s="28"/>
      <c r="H833" s="20"/>
      <c r="I833" s="27"/>
      <c r="J833" s="24"/>
      <c r="K833" s="415"/>
    </row>
    <row r="834" spans="1:11" ht="15.75" thickBot="1" x14ac:dyDescent="0.3">
      <c r="A834" s="363" t="s">
        <v>53</v>
      </c>
      <c r="B834" s="253"/>
      <c r="C834" s="247">
        <v>0.13</v>
      </c>
      <c r="D834" s="234">
        <v>0.13</v>
      </c>
      <c r="E834" s="28"/>
      <c r="F834" s="27"/>
      <c r="G834" s="28"/>
      <c r="H834" s="20"/>
      <c r="I834" s="27"/>
      <c r="J834" s="24"/>
      <c r="K834" s="415"/>
    </row>
    <row r="835" spans="1:11" ht="15.75" thickBot="1" x14ac:dyDescent="0.3">
      <c r="A835" s="363" t="s">
        <v>48</v>
      </c>
      <c r="B835" s="253"/>
      <c r="C835" s="247">
        <v>0.96</v>
      </c>
      <c r="D835" s="234">
        <v>0.8</v>
      </c>
      <c r="E835" s="28" t="s">
        <v>5</v>
      </c>
      <c r="F835" s="27"/>
      <c r="G835" s="28"/>
      <c r="H835" s="20"/>
      <c r="I835" s="27"/>
      <c r="J835" s="24"/>
      <c r="K835" s="415"/>
    </row>
    <row r="836" spans="1:11" ht="15.75" thickBot="1" x14ac:dyDescent="0.3">
      <c r="A836" s="374"/>
      <c r="B836" s="347">
        <v>205</v>
      </c>
      <c r="C836" s="289"/>
      <c r="D836" s="289"/>
      <c r="E836" s="155">
        <f>E821+E823</f>
        <v>7.18</v>
      </c>
      <c r="F836" s="155">
        <f t="shared" ref="F836:I836" si="40">F821+F823</f>
        <v>6.44</v>
      </c>
      <c r="G836" s="155">
        <f t="shared" si="40"/>
        <v>26.2</v>
      </c>
      <c r="H836" s="155">
        <f t="shared" si="40"/>
        <v>193.5</v>
      </c>
      <c r="I836" s="155">
        <f t="shared" si="40"/>
        <v>3.2</v>
      </c>
      <c r="J836" s="167"/>
      <c r="K836" s="387">
        <f>(H836*K851/H851)*100</f>
        <v>12.363427257044277</v>
      </c>
    </row>
    <row r="837" spans="1:11" ht="15.75" thickBot="1" x14ac:dyDescent="0.3">
      <c r="A837" s="363" t="s">
        <v>388</v>
      </c>
      <c r="B837" s="253"/>
      <c r="C837" s="316"/>
      <c r="D837" s="254"/>
      <c r="E837" s="28"/>
      <c r="F837" s="27"/>
      <c r="G837" s="28"/>
      <c r="H837" s="20"/>
      <c r="I837" s="27"/>
      <c r="J837" s="24"/>
      <c r="K837" s="415"/>
    </row>
    <row r="838" spans="1:11" ht="24" thickBot="1" x14ac:dyDescent="0.3">
      <c r="A838" s="362" t="s">
        <v>175</v>
      </c>
      <c r="B838" s="253" t="s">
        <v>286</v>
      </c>
      <c r="C838" s="234"/>
      <c r="D838" s="254"/>
      <c r="E838" s="20">
        <v>8.2100000000000009</v>
      </c>
      <c r="F838" s="27">
        <v>6.57</v>
      </c>
      <c r="G838" s="27">
        <v>2.29</v>
      </c>
      <c r="H838" s="20">
        <v>100.7</v>
      </c>
      <c r="I838" s="27">
        <v>0.12</v>
      </c>
      <c r="J838" s="24" t="s">
        <v>439</v>
      </c>
      <c r="K838" s="415"/>
    </row>
    <row r="839" spans="1:11" ht="15.75" thickBot="1" x14ac:dyDescent="0.3">
      <c r="A839" s="363" t="s">
        <v>48</v>
      </c>
      <c r="B839" s="253"/>
      <c r="C839" s="234">
        <v>91.2</v>
      </c>
      <c r="D839" s="254">
        <v>76</v>
      </c>
      <c r="E839" s="20"/>
      <c r="F839" s="27"/>
      <c r="G839" s="27"/>
      <c r="H839" s="28"/>
      <c r="I839" s="27"/>
      <c r="J839" s="24"/>
      <c r="K839" s="415"/>
    </row>
    <row r="840" spans="1:11" ht="15.75" thickBot="1" x14ac:dyDescent="0.3">
      <c r="A840" s="363" t="s">
        <v>30</v>
      </c>
      <c r="B840" s="253"/>
      <c r="C840" s="234">
        <v>29</v>
      </c>
      <c r="D840" s="254">
        <v>29</v>
      </c>
      <c r="E840" s="20"/>
      <c r="F840" s="27"/>
      <c r="G840" s="27"/>
      <c r="H840" s="28"/>
      <c r="I840" s="27"/>
      <c r="J840" s="24"/>
      <c r="K840" s="415"/>
    </row>
    <row r="841" spans="1:11" ht="15.75" thickBot="1" x14ac:dyDescent="0.3">
      <c r="A841" s="363" t="s">
        <v>87</v>
      </c>
      <c r="B841" s="253"/>
      <c r="C841" s="234">
        <v>10.199999999999999</v>
      </c>
      <c r="D841" s="254">
        <v>10</v>
      </c>
      <c r="E841" s="20"/>
      <c r="F841" s="27"/>
      <c r="G841" s="27"/>
      <c r="H841" s="28"/>
      <c r="I841" s="27"/>
      <c r="J841" s="24"/>
      <c r="K841" s="415"/>
    </row>
    <row r="842" spans="1:11" ht="15.75" thickBot="1" x14ac:dyDescent="0.3">
      <c r="A842" s="363" t="s">
        <v>33</v>
      </c>
      <c r="B842" s="253"/>
      <c r="C842" s="234">
        <v>3</v>
      </c>
      <c r="D842" s="254">
        <v>3</v>
      </c>
      <c r="E842" s="20"/>
      <c r="F842" s="27"/>
      <c r="G842" s="27"/>
      <c r="H842" s="28"/>
      <c r="I842" s="27"/>
      <c r="J842" s="24"/>
      <c r="K842" s="415"/>
    </row>
    <row r="843" spans="1:11" ht="15.75" thickBot="1" x14ac:dyDescent="0.3">
      <c r="A843" s="364" t="s">
        <v>484</v>
      </c>
      <c r="B843" s="253"/>
      <c r="C843" s="234">
        <v>0.6</v>
      </c>
      <c r="D843" s="254">
        <v>0.6</v>
      </c>
      <c r="E843" s="20"/>
      <c r="F843" s="27"/>
      <c r="G843" s="27"/>
      <c r="H843" s="28"/>
      <c r="I843" s="27"/>
      <c r="J843" s="24"/>
      <c r="K843" s="415"/>
    </row>
    <row r="844" spans="1:11" ht="15.75" thickBot="1" x14ac:dyDescent="0.3">
      <c r="A844" s="362" t="s">
        <v>105</v>
      </c>
      <c r="B844" s="254" t="s">
        <v>407</v>
      </c>
      <c r="C844" s="247"/>
      <c r="D844" s="234"/>
      <c r="E844" s="20">
        <v>0.12</v>
      </c>
      <c r="F844" s="27">
        <v>0.02</v>
      </c>
      <c r="G844" s="28">
        <v>10.199999999999999</v>
      </c>
      <c r="H844" s="20">
        <v>41</v>
      </c>
      <c r="I844" s="27"/>
      <c r="J844" s="24" t="s">
        <v>106</v>
      </c>
      <c r="K844" s="415"/>
    </row>
    <row r="845" spans="1:11" ht="15.75" thickBot="1" x14ac:dyDescent="0.3">
      <c r="A845" s="363" t="s">
        <v>74</v>
      </c>
      <c r="B845" s="253"/>
      <c r="C845" s="247">
        <v>0.45</v>
      </c>
      <c r="D845" s="234">
        <v>0.45</v>
      </c>
      <c r="E845" s="20"/>
      <c r="F845" s="27"/>
      <c r="G845" s="28"/>
      <c r="H845" s="20"/>
      <c r="I845" s="27"/>
      <c r="J845" s="24"/>
      <c r="K845" s="415"/>
    </row>
    <row r="846" spans="1:11" ht="15.75" thickBot="1" x14ac:dyDescent="0.3">
      <c r="A846" s="363" t="s">
        <v>32</v>
      </c>
      <c r="B846" s="253"/>
      <c r="C846" s="247">
        <v>10</v>
      </c>
      <c r="D846" s="234">
        <v>10</v>
      </c>
      <c r="E846" s="20"/>
      <c r="F846" s="27"/>
      <c r="G846" s="20"/>
      <c r="H846" s="20"/>
      <c r="I846" s="27"/>
      <c r="J846" s="24"/>
      <c r="K846" s="415"/>
    </row>
    <row r="847" spans="1:11" ht="15.75" thickBot="1" x14ac:dyDescent="0.3">
      <c r="A847" s="363" t="s">
        <v>107</v>
      </c>
      <c r="B847" s="253"/>
      <c r="C847" s="234">
        <v>8</v>
      </c>
      <c r="D847" s="234">
        <v>7</v>
      </c>
      <c r="E847" s="27"/>
      <c r="F847" s="28"/>
      <c r="G847" s="20"/>
      <c r="H847" s="27"/>
      <c r="I847" s="27"/>
      <c r="J847" s="24"/>
      <c r="K847" s="415"/>
    </row>
    <row r="848" spans="1:11" ht="15.75" thickBot="1" x14ac:dyDescent="0.3">
      <c r="A848" s="363" t="s">
        <v>31</v>
      </c>
      <c r="B848" s="253"/>
      <c r="C848" s="234">
        <v>180</v>
      </c>
      <c r="D848" s="234">
        <v>180</v>
      </c>
      <c r="E848" s="27"/>
      <c r="F848" s="28"/>
      <c r="G848" s="27"/>
      <c r="H848" s="28"/>
      <c r="I848" s="27"/>
      <c r="J848" s="24"/>
      <c r="K848" s="415"/>
    </row>
    <row r="849" spans="1:12" ht="24" thickBot="1" x14ac:dyDescent="0.3">
      <c r="A849" s="362" t="s">
        <v>433</v>
      </c>
      <c r="B849" s="253">
        <v>15</v>
      </c>
      <c r="C849" s="247">
        <v>15</v>
      </c>
      <c r="D849" s="234">
        <v>15</v>
      </c>
      <c r="E849" s="27">
        <v>1.1399999999999999</v>
      </c>
      <c r="F849" s="28">
        <v>0.12</v>
      </c>
      <c r="G849" s="27">
        <v>7.38</v>
      </c>
      <c r="H849" s="28">
        <v>35.25</v>
      </c>
      <c r="I849" s="27">
        <v>0</v>
      </c>
      <c r="J849" s="16" t="s">
        <v>435</v>
      </c>
      <c r="K849" s="415"/>
    </row>
    <row r="850" spans="1:12" ht="15.75" thickBot="1" x14ac:dyDescent="0.3">
      <c r="A850" s="365" t="s">
        <v>41</v>
      </c>
      <c r="B850" s="332">
        <v>322</v>
      </c>
      <c r="C850" s="258"/>
      <c r="D850" s="230"/>
      <c r="E850" s="42">
        <f>E838+E844+E849</f>
        <v>9.4700000000000006</v>
      </c>
      <c r="F850" s="42">
        <f t="shared" ref="F850:I850" si="41">F838+F844+F849</f>
        <v>6.71</v>
      </c>
      <c r="G850" s="42">
        <f t="shared" si="41"/>
        <v>19.869999999999997</v>
      </c>
      <c r="H850" s="42">
        <f t="shared" si="41"/>
        <v>176.95</v>
      </c>
      <c r="I850" s="42">
        <f t="shared" si="41"/>
        <v>0.12</v>
      </c>
      <c r="J850" s="6"/>
      <c r="K850" s="387">
        <f>(H850*K851/H851)*100</f>
        <v>11.305986837901729</v>
      </c>
    </row>
    <row r="851" spans="1:12" ht="15.75" thickBot="1" x14ac:dyDescent="0.3">
      <c r="A851" s="373" t="s">
        <v>76</v>
      </c>
      <c r="B851" s="341">
        <f>B775+B781+B819+B836+B850</f>
        <v>1806.5</v>
      </c>
      <c r="C851" s="272"/>
      <c r="D851" s="272"/>
      <c r="E851" s="133">
        <f>E775+E781+E819+E836+E850</f>
        <v>58.56</v>
      </c>
      <c r="F851" s="133">
        <f t="shared" ref="F851:I851" si="42">F775+F781+F819+F836+F850</f>
        <v>52.3</v>
      </c>
      <c r="G851" s="133">
        <f t="shared" si="42"/>
        <v>213</v>
      </c>
      <c r="H851" s="133">
        <f t="shared" si="42"/>
        <v>1565.1000000000001</v>
      </c>
      <c r="I851" s="133">
        <f t="shared" si="42"/>
        <v>47.421666666666667</v>
      </c>
      <c r="J851" s="166"/>
      <c r="K851" s="388">
        <v>1</v>
      </c>
      <c r="L851" s="176"/>
    </row>
    <row r="852" spans="1:12" ht="15.75" thickBot="1" x14ac:dyDescent="0.3">
      <c r="A852" s="363"/>
      <c r="E852" s="81"/>
      <c r="F852" s="81"/>
      <c r="G852" s="81"/>
      <c r="H852" s="63"/>
      <c r="I852" s="38"/>
      <c r="J852" s="25"/>
      <c r="K852" s="389"/>
    </row>
    <row r="853" spans="1:12" ht="15.75" thickBot="1" x14ac:dyDescent="0.3">
      <c r="A853" s="364" t="s">
        <v>176</v>
      </c>
      <c r="B853" s="223"/>
      <c r="C853" s="224"/>
      <c r="H853" s="56"/>
      <c r="I853" s="56"/>
      <c r="J853" s="17"/>
      <c r="K853" s="389"/>
    </row>
    <row r="854" spans="1:12" ht="24" thickBot="1" x14ac:dyDescent="0.3">
      <c r="A854" s="358" t="s">
        <v>7</v>
      </c>
      <c r="B854" s="328" t="s">
        <v>8</v>
      </c>
      <c r="C854" s="226" t="s">
        <v>9</v>
      </c>
      <c r="D854" s="227" t="s">
        <v>9</v>
      </c>
      <c r="E854" s="130" t="s">
        <v>10</v>
      </c>
      <c r="F854" s="131"/>
      <c r="G854" s="132"/>
      <c r="H854" s="130" t="s">
        <v>11</v>
      </c>
      <c r="I854" s="9" t="s">
        <v>12</v>
      </c>
      <c r="J854" s="173" t="s">
        <v>13</v>
      </c>
      <c r="K854" s="403" t="s">
        <v>443</v>
      </c>
    </row>
    <row r="855" spans="1:12" ht="15.75" thickBot="1" x14ac:dyDescent="0.3">
      <c r="A855" s="359" t="s">
        <v>14</v>
      </c>
      <c r="B855" s="329" t="s">
        <v>15</v>
      </c>
      <c r="C855" s="228" t="s">
        <v>16</v>
      </c>
      <c r="D855" s="229" t="s">
        <v>16</v>
      </c>
      <c r="E855" s="12"/>
      <c r="F855" s="13"/>
      <c r="G855" s="13"/>
      <c r="H855" s="10" t="s">
        <v>17</v>
      </c>
      <c r="I855" s="15"/>
      <c r="J855" s="174"/>
      <c r="K855" s="403"/>
    </row>
    <row r="856" spans="1:12" ht="15.75" thickBot="1" x14ac:dyDescent="0.3">
      <c r="A856" s="363"/>
      <c r="B856" s="249"/>
      <c r="C856" s="230" t="s">
        <v>18</v>
      </c>
      <c r="D856" s="230" t="s">
        <v>19</v>
      </c>
      <c r="E856" s="8" t="s">
        <v>20</v>
      </c>
      <c r="F856" s="8" t="s">
        <v>21</v>
      </c>
      <c r="G856" s="131" t="s">
        <v>22</v>
      </c>
      <c r="H856" s="130" t="s">
        <v>23</v>
      </c>
      <c r="I856" s="8" t="s">
        <v>24</v>
      </c>
      <c r="J856" s="24"/>
      <c r="K856" s="403"/>
    </row>
    <row r="857" spans="1:12" ht="15.75" thickBot="1" x14ac:dyDescent="0.3">
      <c r="A857" s="361" t="s">
        <v>25</v>
      </c>
      <c r="B857" s="331"/>
      <c r="C857" s="279"/>
      <c r="D857" s="232"/>
      <c r="E857" s="57"/>
      <c r="F857" s="21"/>
      <c r="G857" s="55"/>
      <c r="H857" s="57"/>
      <c r="I857" s="21"/>
      <c r="J857" s="6"/>
      <c r="K857" s="415"/>
    </row>
    <row r="858" spans="1:12" ht="15.75" thickBot="1" x14ac:dyDescent="0.3">
      <c r="A858" s="362" t="s">
        <v>391</v>
      </c>
      <c r="B858" s="253" t="s">
        <v>26</v>
      </c>
      <c r="C858" s="247"/>
      <c r="D858" s="234"/>
      <c r="E858" s="20">
        <v>5.7</v>
      </c>
      <c r="F858" s="20">
        <v>7.8</v>
      </c>
      <c r="G858" s="27">
        <v>39.799999999999997</v>
      </c>
      <c r="H858" s="20">
        <v>253</v>
      </c>
      <c r="I858" s="27">
        <v>0.21375</v>
      </c>
      <c r="J858" s="24" t="s">
        <v>177</v>
      </c>
      <c r="K858" s="415"/>
    </row>
    <row r="859" spans="1:12" ht="15.75" thickBot="1" x14ac:dyDescent="0.3">
      <c r="A859" s="364" t="s">
        <v>144</v>
      </c>
      <c r="B859" s="253"/>
      <c r="C859" s="231">
        <v>25</v>
      </c>
      <c r="D859" s="234">
        <v>25</v>
      </c>
      <c r="E859" s="20"/>
      <c r="F859" s="20"/>
      <c r="G859" s="20"/>
      <c r="H859" s="20"/>
      <c r="I859" s="27"/>
      <c r="J859" s="24"/>
      <c r="K859" s="415"/>
    </row>
    <row r="860" spans="1:12" ht="15.75" thickBot="1" x14ac:dyDescent="0.3">
      <c r="A860" s="363" t="s">
        <v>30</v>
      </c>
      <c r="B860" s="249"/>
      <c r="C860" s="231">
        <v>100</v>
      </c>
      <c r="D860" s="234">
        <v>100</v>
      </c>
      <c r="E860" s="20"/>
      <c r="F860" s="20"/>
      <c r="G860" s="27"/>
      <c r="H860" s="20"/>
      <c r="I860" s="27"/>
      <c r="J860" s="24"/>
      <c r="K860" s="415"/>
    </row>
    <row r="861" spans="1:12" ht="15.75" thickBot="1" x14ac:dyDescent="0.3">
      <c r="A861" s="363" t="s">
        <v>31</v>
      </c>
      <c r="B861" s="249"/>
      <c r="C861" s="231">
        <v>76</v>
      </c>
      <c r="D861" s="234">
        <v>76</v>
      </c>
      <c r="E861" s="20"/>
      <c r="F861" s="20"/>
      <c r="G861" s="27"/>
      <c r="H861" s="20"/>
      <c r="I861" s="27"/>
      <c r="J861" s="24"/>
      <c r="K861" s="415"/>
    </row>
    <row r="862" spans="1:12" ht="15.75" thickBot="1" x14ac:dyDescent="0.3">
      <c r="A862" s="363" t="s">
        <v>32</v>
      </c>
      <c r="B862" s="253"/>
      <c r="C862" s="231">
        <v>5</v>
      </c>
      <c r="D862" s="234">
        <v>5</v>
      </c>
      <c r="E862" s="20"/>
      <c r="F862" s="20"/>
      <c r="G862" s="27"/>
      <c r="H862" s="20"/>
      <c r="I862" s="27"/>
      <c r="J862" s="24"/>
      <c r="K862" s="415"/>
    </row>
    <row r="863" spans="1:12" ht="15.75" thickBot="1" x14ac:dyDescent="0.3">
      <c r="A863" s="364" t="s">
        <v>484</v>
      </c>
      <c r="B863" s="253"/>
      <c r="C863" s="231">
        <v>1</v>
      </c>
      <c r="D863" s="234">
        <v>1</v>
      </c>
      <c r="E863" s="20"/>
      <c r="F863" s="20"/>
      <c r="G863" s="27"/>
      <c r="H863" s="20"/>
      <c r="I863" s="27"/>
      <c r="J863" s="24"/>
      <c r="K863" s="415"/>
    </row>
    <row r="864" spans="1:12" ht="15.75" thickBot="1" x14ac:dyDescent="0.3">
      <c r="A864" s="363" t="s">
        <v>33</v>
      </c>
      <c r="B864" s="253"/>
      <c r="C864" s="231">
        <v>5</v>
      </c>
      <c r="D864" s="234">
        <v>5</v>
      </c>
      <c r="E864" s="20"/>
      <c r="F864" s="20"/>
      <c r="G864" s="27"/>
      <c r="H864" s="20"/>
      <c r="I864" s="27"/>
      <c r="J864" s="24"/>
      <c r="K864" s="415"/>
    </row>
    <row r="865" spans="1:11" ht="24" thickBot="1" x14ac:dyDescent="0.3">
      <c r="A865" s="371" t="s">
        <v>111</v>
      </c>
      <c r="B865" s="244" t="s">
        <v>125</v>
      </c>
      <c r="C865" s="280"/>
      <c r="D865" s="281"/>
      <c r="E865" s="140">
        <v>2.67</v>
      </c>
      <c r="F865" s="141">
        <v>2.34</v>
      </c>
      <c r="G865" s="142">
        <v>14.31</v>
      </c>
      <c r="H865" s="141">
        <v>89</v>
      </c>
      <c r="I865" s="140">
        <v>1.2</v>
      </c>
      <c r="J865" s="24" t="s">
        <v>425</v>
      </c>
      <c r="K865" s="415"/>
    </row>
    <row r="866" spans="1:11" ht="15.75" thickBot="1" x14ac:dyDescent="0.3">
      <c r="A866" s="363" t="s">
        <v>74</v>
      </c>
      <c r="B866" s="338"/>
      <c r="C866" s="242">
        <v>0.45</v>
      </c>
      <c r="D866" s="241">
        <v>0.45</v>
      </c>
      <c r="E866" s="140"/>
      <c r="F866" s="140"/>
      <c r="G866" s="141"/>
      <c r="H866" s="141"/>
      <c r="I866" s="140"/>
      <c r="J866" s="24"/>
      <c r="K866" s="415"/>
    </row>
    <row r="867" spans="1:11" ht="15.75" thickBot="1" x14ac:dyDescent="0.3">
      <c r="A867" s="363" t="s">
        <v>32</v>
      </c>
      <c r="B867" s="338"/>
      <c r="C867" s="242">
        <v>10</v>
      </c>
      <c r="D867" s="241">
        <v>10</v>
      </c>
      <c r="E867" s="140"/>
      <c r="F867" s="140"/>
      <c r="G867" s="141"/>
      <c r="H867" s="140"/>
      <c r="I867" s="140"/>
      <c r="J867" s="24"/>
      <c r="K867" s="415"/>
    </row>
    <row r="868" spans="1:11" ht="15.75" thickBot="1" x14ac:dyDescent="0.3">
      <c r="A868" s="363" t="s">
        <v>30</v>
      </c>
      <c r="B868" s="338"/>
      <c r="C868" s="242">
        <v>92</v>
      </c>
      <c r="D868" s="241">
        <v>90</v>
      </c>
      <c r="E868" s="140"/>
      <c r="F868" s="140"/>
      <c r="G868" s="141"/>
      <c r="H868" s="140"/>
      <c r="I868" s="140"/>
      <c r="J868" s="24"/>
      <c r="K868" s="415"/>
    </row>
    <row r="869" spans="1:11" ht="15.75" thickBot="1" x14ac:dyDescent="0.3">
      <c r="A869" s="363" t="s">
        <v>31</v>
      </c>
      <c r="B869" s="338"/>
      <c r="C869" s="242">
        <v>90</v>
      </c>
      <c r="D869" s="241">
        <v>90</v>
      </c>
      <c r="E869" s="140"/>
      <c r="F869" s="140"/>
      <c r="G869" s="141"/>
      <c r="H869" s="140"/>
      <c r="I869" s="140"/>
      <c r="J869" s="24"/>
      <c r="K869" s="415"/>
    </row>
    <row r="870" spans="1:11" ht="15.75" thickBot="1" x14ac:dyDescent="0.3">
      <c r="A870" s="362" t="s">
        <v>37</v>
      </c>
      <c r="B870" s="253" t="s">
        <v>38</v>
      </c>
      <c r="C870" s="236"/>
      <c r="D870" s="235"/>
      <c r="E870" s="20">
        <v>2.2999999999999998</v>
      </c>
      <c r="F870" s="27">
        <v>4.5</v>
      </c>
      <c r="G870" s="28">
        <v>15.4</v>
      </c>
      <c r="H870" s="20">
        <v>111</v>
      </c>
      <c r="I870" s="27"/>
      <c r="J870" s="24" t="s">
        <v>39</v>
      </c>
      <c r="K870" s="415"/>
    </row>
    <row r="871" spans="1:11" ht="15.75" thickBot="1" x14ac:dyDescent="0.3">
      <c r="A871" s="363" t="s">
        <v>40</v>
      </c>
      <c r="B871" s="253"/>
      <c r="C871" s="231">
        <v>30</v>
      </c>
      <c r="D871" s="234">
        <v>30</v>
      </c>
      <c r="E871" s="20"/>
      <c r="F871" s="27"/>
      <c r="G871" s="27"/>
      <c r="H871" s="20"/>
      <c r="I871" s="27"/>
      <c r="J871" s="24"/>
      <c r="K871" s="415"/>
    </row>
    <row r="872" spans="1:11" ht="15.75" thickBot="1" x14ac:dyDescent="0.3">
      <c r="A872" s="363" t="s">
        <v>33</v>
      </c>
      <c r="B872" s="253"/>
      <c r="C872" s="231">
        <v>5</v>
      </c>
      <c r="D872" s="234">
        <v>5</v>
      </c>
      <c r="E872" s="20" t="s">
        <v>5</v>
      </c>
      <c r="F872" s="27"/>
      <c r="G872" s="27"/>
      <c r="H872" s="20"/>
      <c r="I872" s="27"/>
      <c r="J872" s="24"/>
      <c r="K872" s="415"/>
    </row>
    <row r="873" spans="1:11" ht="15.75" thickBot="1" x14ac:dyDescent="0.3">
      <c r="A873" s="365" t="s">
        <v>41</v>
      </c>
      <c r="B873" s="332">
        <v>430</v>
      </c>
      <c r="C873" s="258"/>
      <c r="D873" s="230"/>
      <c r="E873" s="32">
        <f>E858+E865+E870</f>
        <v>10.670000000000002</v>
      </c>
      <c r="F873" s="32">
        <f t="shared" ref="F873:I873" si="43">F858+F865+F870</f>
        <v>14.64</v>
      </c>
      <c r="G873" s="32">
        <f t="shared" si="43"/>
        <v>69.510000000000005</v>
      </c>
      <c r="H873" s="32">
        <f t="shared" si="43"/>
        <v>453</v>
      </c>
      <c r="I873" s="32">
        <f t="shared" si="43"/>
        <v>1.4137499999999998</v>
      </c>
      <c r="J873" s="6"/>
      <c r="K873" s="387">
        <f>(H873*K943/H943)*100</f>
        <v>27.152250400091109</v>
      </c>
    </row>
    <row r="874" spans="1:11" ht="15.75" thickBot="1" x14ac:dyDescent="0.3">
      <c r="A874" s="361" t="s">
        <v>42</v>
      </c>
      <c r="B874" s="331"/>
      <c r="C874" s="226"/>
      <c r="D874" s="227"/>
      <c r="E874" s="130"/>
      <c r="F874" s="8"/>
      <c r="G874" s="131"/>
      <c r="H874" s="130"/>
      <c r="I874" s="27"/>
      <c r="J874" s="6"/>
      <c r="K874" s="415"/>
    </row>
    <row r="875" spans="1:11" ht="24" thickBot="1" x14ac:dyDescent="0.3">
      <c r="A875" s="362" t="s">
        <v>519</v>
      </c>
      <c r="B875" s="333">
        <v>100</v>
      </c>
      <c r="C875" s="240">
        <v>100</v>
      </c>
      <c r="D875" s="239">
        <v>100</v>
      </c>
      <c r="E875" s="20">
        <v>0.5</v>
      </c>
      <c r="F875" s="27">
        <v>0</v>
      </c>
      <c r="G875" s="28">
        <v>10.1</v>
      </c>
      <c r="H875" s="27">
        <v>42.67</v>
      </c>
      <c r="I875" s="20">
        <v>2</v>
      </c>
      <c r="J875" s="24" t="s">
        <v>403</v>
      </c>
      <c r="K875" s="415"/>
    </row>
    <row r="876" spans="1:11" ht="15.75" thickBot="1" x14ac:dyDescent="0.3">
      <c r="A876" s="363" t="s">
        <v>236</v>
      </c>
      <c r="B876" s="333"/>
      <c r="C876" s="240"/>
      <c r="D876" s="239"/>
      <c r="E876" s="20"/>
      <c r="F876" s="27"/>
      <c r="G876" s="28"/>
      <c r="H876" s="27"/>
      <c r="I876" s="20"/>
      <c r="J876" s="24"/>
      <c r="K876" s="415"/>
    </row>
    <row r="877" spans="1:11" ht="15.75" thickBot="1" x14ac:dyDescent="0.3">
      <c r="A877" s="371" t="s">
        <v>65</v>
      </c>
      <c r="B877" s="244">
        <v>80</v>
      </c>
      <c r="C877" s="242">
        <v>91.2</v>
      </c>
      <c r="D877" s="241">
        <v>80</v>
      </c>
      <c r="E877" s="140">
        <v>0.32</v>
      </c>
      <c r="F877" s="141">
        <v>0.32</v>
      </c>
      <c r="G877" s="142">
        <v>7.84</v>
      </c>
      <c r="H877" s="141">
        <v>35.200000000000003</v>
      </c>
      <c r="I877" s="141">
        <v>8</v>
      </c>
      <c r="J877" s="24" t="s">
        <v>252</v>
      </c>
      <c r="K877" s="415"/>
    </row>
    <row r="878" spans="1:11" ht="15.75" thickBot="1" x14ac:dyDescent="0.3">
      <c r="A878" s="372" t="s">
        <v>532</v>
      </c>
      <c r="B878" s="298"/>
      <c r="C878" s="244"/>
      <c r="D878" s="245"/>
      <c r="E878" s="140"/>
      <c r="F878" s="141"/>
      <c r="G878" s="142"/>
      <c r="H878" s="141"/>
      <c r="I878" s="143"/>
      <c r="J878" s="24" t="s">
        <v>253</v>
      </c>
      <c r="K878" s="415"/>
    </row>
    <row r="879" spans="1:11" ht="15.75" thickBot="1" x14ac:dyDescent="0.3">
      <c r="A879" s="365" t="s">
        <v>41</v>
      </c>
      <c r="B879" s="332">
        <v>180</v>
      </c>
      <c r="C879" s="238"/>
      <c r="D879" s="246"/>
      <c r="E879" s="32">
        <f>E875+E877</f>
        <v>0.82000000000000006</v>
      </c>
      <c r="F879" s="32">
        <f t="shared" ref="F879:I879" si="44">F875+F877</f>
        <v>0.32</v>
      </c>
      <c r="G879" s="32">
        <f t="shared" si="44"/>
        <v>17.939999999999998</v>
      </c>
      <c r="H879" s="32">
        <f t="shared" si="44"/>
        <v>77.87</v>
      </c>
      <c r="I879" s="32">
        <f t="shared" si="44"/>
        <v>10</v>
      </c>
      <c r="J879" s="166"/>
      <c r="K879" s="387">
        <f>(H879*K943/H943)*100</f>
        <v>4.6674298866558388</v>
      </c>
    </row>
    <row r="880" spans="1:11" ht="15.75" thickBot="1" x14ac:dyDescent="0.3">
      <c r="A880" s="361" t="s">
        <v>44</v>
      </c>
      <c r="B880" s="331"/>
      <c r="C880" s="279"/>
      <c r="D880" s="268"/>
      <c r="E880" s="130"/>
      <c r="F880" s="8"/>
      <c r="G880" s="131"/>
      <c r="H880" s="130"/>
      <c r="I880" s="15"/>
      <c r="J880" s="6"/>
      <c r="K880" s="415"/>
    </row>
    <row r="881" spans="1:11" ht="24" thickBot="1" x14ac:dyDescent="0.3">
      <c r="A881" s="362" t="s">
        <v>366</v>
      </c>
      <c r="B881" s="253">
        <v>60</v>
      </c>
      <c r="C881" s="247"/>
      <c r="D881" s="234"/>
      <c r="E881" s="28">
        <v>0.82</v>
      </c>
      <c r="F881" s="27">
        <v>3.71</v>
      </c>
      <c r="G881" s="28">
        <v>5.0599999999999996</v>
      </c>
      <c r="H881" s="20">
        <v>56.9</v>
      </c>
      <c r="I881" s="27"/>
      <c r="J881" s="20" t="s">
        <v>367</v>
      </c>
      <c r="K881" s="415"/>
    </row>
    <row r="882" spans="1:11" ht="15.75" thickBot="1" x14ac:dyDescent="0.3">
      <c r="A882" s="363" t="s">
        <v>51</v>
      </c>
      <c r="B882" s="253"/>
      <c r="C882" s="247">
        <v>20.55</v>
      </c>
      <c r="D882" s="234">
        <v>15</v>
      </c>
      <c r="E882" s="28"/>
      <c r="F882" s="27"/>
      <c r="G882" s="28"/>
      <c r="H882" s="20"/>
      <c r="I882" s="27"/>
      <c r="J882" s="28"/>
      <c r="K882" s="415"/>
    </row>
    <row r="883" spans="1:11" ht="15.75" thickBot="1" x14ac:dyDescent="0.3">
      <c r="A883" s="363" t="s">
        <v>91</v>
      </c>
      <c r="B883" s="253"/>
      <c r="C883" s="247">
        <v>15.4</v>
      </c>
      <c r="D883" s="234">
        <v>12</v>
      </c>
      <c r="E883" s="28"/>
      <c r="F883" s="27"/>
      <c r="G883" s="28"/>
      <c r="H883" s="20"/>
      <c r="I883" s="27"/>
      <c r="J883" s="28"/>
      <c r="K883" s="415"/>
    </row>
    <row r="884" spans="1:11" ht="15.75" thickBot="1" x14ac:dyDescent="0.3">
      <c r="A884" s="363" t="s">
        <v>52</v>
      </c>
      <c r="B884" s="253"/>
      <c r="C884" s="247">
        <v>11.4</v>
      </c>
      <c r="D884" s="234">
        <v>9</v>
      </c>
      <c r="E884" s="28"/>
      <c r="F884" s="27"/>
      <c r="G884" s="28"/>
      <c r="H884" s="20"/>
      <c r="I884" s="27"/>
      <c r="J884" s="28"/>
      <c r="K884" s="415"/>
    </row>
    <row r="885" spans="1:11" ht="15.75" thickBot="1" x14ac:dyDescent="0.3">
      <c r="A885" s="363" t="s">
        <v>368</v>
      </c>
      <c r="B885" s="253"/>
      <c r="C885" s="247">
        <v>27.3</v>
      </c>
      <c r="D885" s="234">
        <v>12</v>
      </c>
      <c r="E885" s="28"/>
      <c r="F885" s="27"/>
      <c r="G885" s="28"/>
      <c r="H885" s="20"/>
      <c r="I885" s="27"/>
      <c r="J885" s="28"/>
      <c r="K885" s="415"/>
    </row>
    <row r="886" spans="1:11" ht="15.75" thickBot="1" x14ac:dyDescent="0.3">
      <c r="A886" s="363" t="s">
        <v>47</v>
      </c>
      <c r="B886" s="253"/>
      <c r="C886" s="247">
        <v>10.71</v>
      </c>
      <c r="D886" s="234">
        <v>9</v>
      </c>
      <c r="E886" s="28"/>
      <c r="F886" s="27"/>
      <c r="G886" s="28"/>
      <c r="H886" s="20"/>
      <c r="I886" s="27"/>
      <c r="J886" s="28"/>
      <c r="K886" s="415"/>
    </row>
    <row r="887" spans="1:11" ht="15.75" thickBot="1" x14ac:dyDescent="0.3">
      <c r="A887" s="363" t="s">
        <v>53</v>
      </c>
      <c r="B887" s="253"/>
      <c r="C887" s="247">
        <v>3.6</v>
      </c>
      <c r="D887" s="234">
        <v>3.6</v>
      </c>
      <c r="E887" s="28"/>
      <c r="F887" s="27"/>
      <c r="G887" s="28"/>
      <c r="H887" s="20"/>
      <c r="I887" s="27"/>
      <c r="J887" s="25"/>
      <c r="K887" s="415"/>
    </row>
    <row r="888" spans="1:11" ht="24" thickBot="1" x14ac:dyDescent="0.3">
      <c r="A888" s="362" t="s">
        <v>455</v>
      </c>
      <c r="B888" s="253">
        <v>200</v>
      </c>
      <c r="C888" s="254"/>
      <c r="D888" s="234"/>
      <c r="E888" s="20">
        <v>1.77</v>
      </c>
      <c r="F888" s="27">
        <v>4.05</v>
      </c>
      <c r="G888" s="28">
        <v>9.5399999999999991</v>
      </c>
      <c r="H888" s="20">
        <v>81.8</v>
      </c>
      <c r="I888" s="27">
        <v>0.5</v>
      </c>
      <c r="J888" s="24" t="s">
        <v>445</v>
      </c>
      <c r="K888" s="415"/>
    </row>
    <row r="889" spans="1:11" ht="15.75" thickBot="1" x14ac:dyDescent="0.3">
      <c r="A889" s="363" t="s">
        <v>60</v>
      </c>
      <c r="B889" s="253"/>
      <c r="C889" s="254">
        <v>15</v>
      </c>
      <c r="D889" s="234">
        <v>15</v>
      </c>
      <c r="E889" s="23"/>
      <c r="F889" s="15"/>
      <c r="G889" s="38"/>
      <c r="H889" s="20"/>
      <c r="I889" s="27"/>
      <c r="J889" s="24"/>
      <c r="K889" s="415"/>
    </row>
    <row r="890" spans="1:11" ht="15.75" thickBot="1" x14ac:dyDescent="0.3">
      <c r="A890" s="363" t="s">
        <v>48</v>
      </c>
      <c r="B890" s="253"/>
      <c r="C890" s="254">
        <v>4.8</v>
      </c>
      <c r="D890" s="234">
        <v>4</v>
      </c>
      <c r="E890" s="27"/>
      <c r="F890" s="28"/>
      <c r="G890" s="27"/>
      <c r="H890" s="28"/>
      <c r="I890" s="20"/>
      <c r="J890" s="24"/>
      <c r="K890" s="415"/>
    </row>
    <row r="891" spans="1:11" ht="15.75" thickBot="1" x14ac:dyDescent="0.3">
      <c r="A891" s="363" t="s">
        <v>81</v>
      </c>
      <c r="B891" s="253"/>
      <c r="C891" s="254">
        <v>2.8</v>
      </c>
      <c r="D891" s="234">
        <v>2.8</v>
      </c>
      <c r="E891" s="23"/>
      <c r="F891" s="15"/>
      <c r="G891" s="38"/>
      <c r="H891" s="20"/>
      <c r="I891" s="27"/>
      <c r="J891" s="24"/>
      <c r="K891" s="415"/>
    </row>
    <row r="892" spans="1:11" ht="15.75" thickBot="1" x14ac:dyDescent="0.3">
      <c r="A892" s="364" t="s">
        <v>484</v>
      </c>
      <c r="B892" s="253"/>
      <c r="C892" s="254">
        <v>0.2</v>
      </c>
      <c r="D892" s="234">
        <v>0.2</v>
      </c>
      <c r="E892" s="23"/>
      <c r="F892" s="15"/>
      <c r="G892" s="38"/>
      <c r="H892" s="20"/>
      <c r="I892" s="27"/>
      <c r="J892" s="24"/>
      <c r="K892" s="415"/>
    </row>
    <row r="893" spans="1:11" ht="15.75" thickBot="1" x14ac:dyDescent="0.3">
      <c r="A893" s="363" t="s">
        <v>186</v>
      </c>
      <c r="B893" s="253"/>
      <c r="C893" s="254"/>
      <c r="D893" s="234">
        <v>16</v>
      </c>
      <c r="E893" s="23"/>
      <c r="F893" s="15"/>
      <c r="G893" s="38"/>
      <c r="H893" s="20"/>
      <c r="I893" s="27"/>
      <c r="J893" s="24"/>
      <c r="K893" s="415"/>
    </row>
    <row r="894" spans="1:11" ht="15.75" thickBot="1" x14ac:dyDescent="0.3">
      <c r="A894" s="363" t="s">
        <v>52</v>
      </c>
      <c r="B894" s="253"/>
      <c r="C894" s="254">
        <v>10</v>
      </c>
      <c r="D894" s="234">
        <v>8</v>
      </c>
      <c r="E894" s="23"/>
      <c r="F894" s="15"/>
      <c r="G894" s="38"/>
      <c r="H894" s="20"/>
      <c r="I894" s="27"/>
      <c r="J894" s="24"/>
      <c r="K894" s="415"/>
    </row>
    <row r="895" spans="1:11" ht="15.75" thickBot="1" x14ac:dyDescent="0.3">
      <c r="A895" s="363" t="s">
        <v>47</v>
      </c>
      <c r="B895" s="253"/>
      <c r="C895" s="254">
        <v>9.52</v>
      </c>
      <c r="D895" s="234">
        <v>8</v>
      </c>
      <c r="E895" s="23"/>
      <c r="F895" s="15"/>
      <c r="G895" s="38"/>
      <c r="H895" s="20"/>
      <c r="I895" s="27"/>
      <c r="J895" s="24"/>
      <c r="K895" s="415"/>
    </row>
    <row r="896" spans="1:11" ht="15.75" thickBot="1" x14ac:dyDescent="0.3">
      <c r="A896" s="363" t="s">
        <v>53</v>
      </c>
      <c r="B896" s="253"/>
      <c r="C896" s="254">
        <v>4</v>
      </c>
      <c r="D896" s="234">
        <v>4</v>
      </c>
      <c r="E896" s="23"/>
      <c r="F896" s="15"/>
      <c r="G896" s="38"/>
      <c r="H896" s="20"/>
      <c r="I896" s="27"/>
      <c r="J896" s="24"/>
      <c r="K896" s="415"/>
    </row>
    <row r="897" spans="1:11" ht="15.75" thickBot="1" x14ac:dyDescent="0.3">
      <c r="A897" s="363" t="s">
        <v>116</v>
      </c>
      <c r="B897" s="253"/>
      <c r="C897" s="254">
        <v>190</v>
      </c>
      <c r="D897" s="234">
        <v>190</v>
      </c>
      <c r="E897" s="23"/>
      <c r="F897" s="15"/>
      <c r="G897" s="38"/>
      <c r="H897" s="20"/>
      <c r="I897" s="27"/>
      <c r="J897" s="24"/>
      <c r="K897" s="415"/>
    </row>
    <row r="898" spans="1:11" ht="15.75" thickBot="1" x14ac:dyDescent="0.3">
      <c r="A898" s="364" t="s">
        <v>484</v>
      </c>
      <c r="B898" s="253"/>
      <c r="C898" s="247">
        <v>1</v>
      </c>
      <c r="D898" s="234">
        <v>1</v>
      </c>
      <c r="E898" s="38"/>
      <c r="F898" s="15"/>
      <c r="G898" s="38"/>
      <c r="H898" s="20"/>
      <c r="I898" s="27"/>
      <c r="J898" s="24"/>
      <c r="K898" s="415"/>
    </row>
    <row r="899" spans="1:11" ht="24" thickBot="1" x14ac:dyDescent="0.3">
      <c r="A899" s="362" t="s">
        <v>524</v>
      </c>
      <c r="B899" s="255" t="s">
        <v>502</v>
      </c>
      <c r="C899" s="251"/>
      <c r="D899" s="255"/>
      <c r="E899" s="28">
        <v>11.03</v>
      </c>
      <c r="F899" s="27">
        <v>9.1199999999999992</v>
      </c>
      <c r="G899" s="28">
        <v>2.93</v>
      </c>
      <c r="H899" s="27">
        <v>137.5</v>
      </c>
      <c r="I899" s="28">
        <v>0.01</v>
      </c>
      <c r="J899" s="24" t="s">
        <v>503</v>
      </c>
      <c r="K899" s="415"/>
    </row>
    <row r="900" spans="1:11" ht="15.75" thickBot="1" x14ac:dyDescent="0.3">
      <c r="A900" s="384" t="s">
        <v>488</v>
      </c>
      <c r="B900" s="356"/>
      <c r="C900" s="318">
        <v>99</v>
      </c>
      <c r="D900" s="319">
        <v>71</v>
      </c>
      <c r="E900" s="28"/>
      <c r="F900" s="20"/>
      <c r="G900" s="20"/>
      <c r="H900" s="20"/>
      <c r="I900" s="20"/>
      <c r="J900" s="24"/>
      <c r="K900" s="415"/>
    </row>
    <row r="901" spans="1:11" ht="15.75" thickBot="1" x14ac:dyDescent="0.3">
      <c r="A901" s="384" t="s">
        <v>270</v>
      </c>
      <c r="B901" s="356"/>
      <c r="C901" s="318"/>
      <c r="D901" s="319">
        <v>50</v>
      </c>
      <c r="E901" s="28"/>
      <c r="F901" s="20"/>
      <c r="G901" s="28"/>
      <c r="H901" s="20"/>
      <c r="I901" s="28"/>
      <c r="J901" s="24"/>
      <c r="K901" s="415"/>
    </row>
    <row r="902" spans="1:11" ht="24" thickBot="1" x14ac:dyDescent="0.3">
      <c r="A902" s="384" t="s">
        <v>53</v>
      </c>
      <c r="B902" s="356"/>
      <c r="C902" s="318">
        <v>3</v>
      </c>
      <c r="D902" s="319">
        <v>3</v>
      </c>
      <c r="E902" s="28"/>
      <c r="F902" s="27"/>
      <c r="G902" s="28"/>
      <c r="H902" s="27"/>
      <c r="I902" s="28"/>
      <c r="J902" s="24" t="s">
        <v>249</v>
      </c>
      <c r="K902" s="415"/>
    </row>
    <row r="903" spans="1:11" ht="15.75" thickBot="1" x14ac:dyDescent="0.3">
      <c r="A903" s="384" t="s">
        <v>328</v>
      </c>
      <c r="B903" s="356"/>
      <c r="C903" s="318">
        <v>16.7</v>
      </c>
      <c r="D903" s="319">
        <v>10</v>
      </c>
      <c r="E903" s="28"/>
      <c r="F903" s="27"/>
      <c r="G903" s="28"/>
      <c r="H903" s="27"/>
      <c r="I903" s="28"/>
      <c r="J903" s="24"/>
      <c r="K903" s="415"/>
    </row>
    <row r="904" spans="1:11" ht="15.75" thickBot="1" x14ac:dyDescent="0.3">
      <c r="A904" s="384" t="s">
        <v>112</v>
      </c>
      <c r="B904" s="356"/>
      <c r="C904" s="318">
        <v>25.2</v>
      </c>
      <c r="D904" s="319">
        <v>20</v>
      </c>
      <c r="E904" s="28"/>
      <c r="F904" s="20"/>
      <c r="G904" s="20"/>
      <c r="H904" s="20"/>
      <c r="I904" s="20"/>
      <c r="J904" s="24"/>
      <c r="K904" s="415"/>
    </row>
    <row r="905" spans="1:11" ht="15.75" thickBot="1" x14ac:dyDescent="0.3">
      <c r="A905" s="384" t="s">
        <v>121</v>
      </c>
      <c r="B905" s="356"/>
      <c r="C905" s="318">
        <v>10</v>
      </c>
      <c r="D905" s="319">
        <v>10</v>
      </c>
      <c r="E905" s="28"/>
      <c r="F905" s="20"/>
      <c r="G905" s="20"/>
      <c r="H905" s="20"/>
      <c r="I905" s="20"/>
      <c r="J905" s="24"/>
      <c r="K905" s="415"/>
    </row>
    <row r="906" spans="1:11" ht="15.75" thickBot="1" x14ac:dyDescent="0.3">
      <c r="A906" s="384" t="s">
        <v>60</v>
      </c>
      <c r="B906" s="356"/>
      <c r="C906" s="318">
        <v>1.5</v>
      </c>
      <c r="D906" s="319">
        <v>1.5</v>
      </c>
      <c r="E906" s="28"/>
      <c r="F906" s="20"/>
      <c r="G906" s="20"/>
      <c r="H906" s="20"/>
      <c r="I906" s="20"/>
      <c r="J906" s="24"/>
      <c r="K906" s="415"/>
    </row>
    <row r="907" spans="1:11" ht="15.75" thickBot="1" x14ac:dyDescent="0.3">
      <c r="A907" s="384" t="s">
        <v>81</v>
      </c>
      <c r="B907" s="356"/>
      <c r="C907" s="318">
        <v>15</v>
      </c>
      <c r="D907" s="319">
        <v>15</v>
      </c>
      <c r="E907" s="28"/>
      <c r="F907" s="20"/>
      <c r="G907" s="20"/>
      <c r="H907" s="20"/>
      <c r="I907" s="20"/>
      <c r="J907" s="24"/>
      <c r="K907" s="415"/>
    </row>
    <row r="908" spans="1:11" ht="15.75" thickBot="1" x14ac:dyDescent="0.3">
      <c r="A908" s="364" t="s">
        <v>484</v>
      </c>
      <c r="B908" s="356"/>
      <c r="C908" s="318">
        <v>0.5</v>
      </c>
      <c r="D908" s="319">
        <v>0.5</v>
      </c>
      <c r="E908" s="28"/>
      <c r="F908" s="20"/>
      <c r="G908" s="28"/>
      <c r="H908" s="20"/>
      <c r="I908" s="20"/>
      <c r="J908" s="24"/>
      <c r="K908" s="415"/>
    </row>
    <row r="909" spans="1:11" ht="24" thickBot="1" x14ac:dyDescent="0.3">
      <c r="A909" s="362" t="s">
        <v>71</v>
      </c>
      <c r="B909" s="255">
        <v>140</v>
      </c>
      <c r="C909" s="267"/>
      <c r="D909" s="256"/>
      <c r="E909" s="28">
        <v>2.86</v>
      </c>
      <c r="F909" s="27">
        <v>4.4800000000000004</v>
      </c>
      <c r="G909" s="28">
        <v>19.07</v>
      </c>
      <c r="H909" s="20">
        <v>128.1</v>
      </c>
      <c r="I909" s="27">
        <v>0.23</v>
      </c>
      <c r="J909" s="24" t="s">
        <v>526</v>
      </c>
      <c r="K909" s="415"/>
    </row>
    <row r="910" spans="1:11" ht="15.75" thickBot="1" x14ac:dyDescent="0.3">
      <c r="A910" s="363" t="s">
        <v>51</v>
      </c>
      <c r="B910" s="253"/>
      <c r="C910" s="247">
        <v>159.6</v>
      </c>
      <c r="D910" s="287">
        <v>119.7</v>
      </c>
      <c r="E910" s="28"/>
      <c r="F910" s="27"/>
      <c r="G910" s="28"/>
      <c r="H910" s="20"/>
      <c r="I910" s="27"/>
      <c r="J910" s="24"/>
      <c r="K910" s="415"/>
    </row>
    <row r="911" spans="1:11" ht="15.75" thickBot="1" x14ac:dyDescent="0.3">
      <c r="A911" s="363" t="s">
        <v>30</v>
      </c>
      <c r="B911" s="253"/>
      <c r="C911" s="247">
        <v>22.12</v>
      </c>
      <c r="D911" s="234">
        <v>21</v>
      </c>
      <c r="E911" s="28"/>
      <c r="F911" s="27"/>
      <c r="G911" s="28"/>
      <c r="H911" s="20"/>
      <c r="I911" s="27"/>
      <c r="J911" s="24"/>
      <c r="K911" s="415"/>
    </row>
    <row r="912" spans="1:11" ht="15.75" thickBot="1" x14ac:dyDescent="0.3">
      <c r="A912" s="363" t="s">
        <v>33</v>
      </c>
      <c r="B912" s="253"/>
      <c r="C912" s="247">
        <v>5</v>
      </c>
      <c r="D912" s="234">
        <v>5</v>
      </c>
      <c r="E912" s="28"/>
      <c r="F912" s="27"/>
      <c r="G912" s="28"/>
      <c r="H912" s="20"/>
      <c r="I912" s="27"/>
      <c r="J912" s="24"/>
      <c r="K912" s="415"/>
    </row>
    <row r="913" spans="1:11" ht="16.5" customHeight="1" thickBot="1" x14ac:dyDescent="0.3">
      <c r="A913" s="364" t="s">
        <v>489</v>
      </c>
      <c r="B913" s="253"/>
      <c r="C913" s="247">
        <v>0.52</v>
      </c>
      <c r="D913" s="234">
        <v>0.52</v>
      </c>
      <c r="E913" s="28"/>
      <c r="F913" s="27"/>
      <c r="G913" s="28"/>
      <c r="H913" s="20"/>
      <c r="I913" s="27"/>
      <c r="J913" s="24"/>
      <c r="K913" s="415"/>
    </row>
    <row r="914" spans="1:11" ht="15.75" thickBot="1" x14ac:dyDescent="0.3">
      <c r="A914" s="362" t="s">
        <v>62</v>
      </c>
      <c r="B914" s="253">
        <v>150</v>
      </c>
      <c r="C914" s="247"/>
      <c r="D914" s="234"/>
      <c r="E914" s="28">
        <v>0.7</v>
      </c>
      <c r="F914" s="27">
        <v>0.04</v>
      </c>
      <c r="G914" s="28">
        <v>20.6</v>
      </c>
      <c r="H914" s="20">
        <v>85</v>
      </c>
      <c r="I914" s="27">
        <v>0.3</v>
      </c>
      <c r="J914" s="24" t="s">
        <v>418</v>
      </c>
      <c r="K914" s="415"/>
    </row>
    <row r="915" spans="1:11" ht="15.75" thickBot="1" x14ac:dyDescent="0.3">
      <c r="A915" s="363" t="s">
        <v>63</v>
      </c>
      <c r="B915" s="253"/>
      <c r="C915" s="247">
        <v>15.3</v>
      </c>
      <c r="D915" s="234">
        <v>15</v>
      </c>
      <c r="E915" s="28"/>
      <c r="F915" s="27"/>
      <c r="G915" s="28"/>
      <c r="H915" s="20"/>
      <c r="I915" s="27"/>
      <c r="J915" s="24"/>
      <c r="K915" s="415"/>
    </row>
    <row r="916" spans="1:11" ht="15.75" thickBot="1" x14ac:dyDescent="0.3">
      <c r="A916" s="363" t="s">
        <v>32</v>
      </c>
      <c r="B916" s="253"/>
      <c r="C916" s="247">
        <v>10</v>
      </c>
      <c r="D916" s="234">
        <v>10</v>
      </c>
      <c r="E916" s="28"/>
      <c r="F916" s="27"/>
      <c r="G916" s="28"/>
      <c r="H916" s="20"/>
      <c r="I916" s="27"/>
      <c r="J916" s="24"/>
      <c r="K916" s="415"/>
    </row>
    <row r="917" spans="1:11" ht="15.75" thickBot="1" x14ac:dyDescent="0.3">
      <c r="A917" s="363" t="s">
        <v>31</v>
      </c>
      <c r="B917" s="253"/>
      <c r="C917" s="247">
        <v>152</v>
      </c>
      <c r="D917" s="234">
        <v>152</v>
      </c>
      <c r="E917" s="28"/>
      <c r="F917" s="27"/>
      <c r="G917" s="28"/>
      <c r="H917" s="20"/>
      <c r="I917" s="27"/>
      <c r="J917" s="24"/>
      <c r="K917" s="415"/>
    </row>
    <row r="918" spans="1:11" ht="24" thickBot="1" x14ac:dyDescent="0.3">
      <c r="A918" s="362" t="s">
        <v>433</v>
      </c>
      <c r="B918" s="253">
        <v>15</v>
      </c>
      <c r="C918" s="247">
        <v>15</v>
      </c>
      <c r="D918" s="234">
        <v>15</v>
      </c>
      <c r="E918" s="27">
        <v>1.1399999999999999</v>
      </c>
      <c r="F918" s="28">
        <v>0.12</v>
      </c>
      <c r="G918" s="27">
        <v>7.38</v>
      </c>
      <c r="H918" s="28">
        <v>35.25</v>
      </c>
      <c r="I918" s="27">
        <v>0</v>
      </c>
      <c r="J918" s="16" t="s">
        <v>435</v>
      </c>
      <c r="K918" s="415"/>
    </row>
    <row r="919" spans="1:11" ht="24" thickBot="1" x14ac:dyDescent="0.3">
      <c r="A919" s="367" t="s">
        <v>282</v>
      </c>
      <c r="B919" s="336">
        <v>37.5</v>
      </c>
      <c r="C919" s="257">
        <v>37.5</v>
      </c>
      <c r="D919" s="257">
        <v>37.5</v>
      </c>
      <c r="E919" s="39">
        <v>2.48</v>
      </c>
      <c r="F919" s="40">
        <v>0.45</v>
      </c>
      <c r="G919" s="39">
        <v>14.85</v>
      </c>
      <c r="H919" s="40">
        <v>74.25</v>
      </c>
      <c r="I919" s="39"/>
      <c r="J919" s="16" t="s">
        <v>434</v>
      </c>
      <c r="K919" s="415"/>
    </row>
    <row r="920" spans="1:11" ht="15.75" thickBot="1" x14ac:dyDescent="0.3">
      <c r="A920" s="365" t="s">
        <v>41</v>
      </c>
      <c r="B920" s="332">
        <v>702.5</v>
      </c>
      <c r="C920" s="238"/>
      <c r="D920" s="230"/>
      <c r="E920" s="32">
        <f>E881+E888+E899+E914+E918+E919+E909</f>
        <v>20.799999999999997</v>
      </c>
      <c r="F920" s="32">
        <f>F881+F888+F899+F914+F918+F919+F909</f>
        <v>21.97</v>
      </c>
      <c r="G920" s="32">
        <f>G881+G888+G899+G914+G918+G919+G909</f>
        <v>79.430000000000007</v>
      </c>
      <c r="H920" s="32">
        <f>H881+H888+H899+H914+H918+H919+H909</f>
        <v>598.79999999999995</v>
      </c>
      <c r="I920" s="32">
        <f>I881+I888+I899+I914+I918+I919+I909</f>
        <v>1.04</v>
      </c>
      <c r="J920" s="6"/>
      <c r="K920" s="387">
        <f>(H920*K943/H943)*100</f>
        <v>35.891319071908512</v>
      </c>
    </row>
    <row r="921" spans="1:11" ht="15.75" thickBot="1" x14ac:dyDescent="0.3">
      <c r="A921" s="361" t="s">
        <v>64</v>
      </c>
      <c r="B921" s="331"/>
      <c r="C921" s="279"/>
      <c r="D921" s="227"/>
      <c r="E921" s="8"/>
      <c r="F921" s="131"/>
      <c r="G921" s="8"/>
      <c r="H921" s="131"/>
      <c r="I921" s="15"/>
      <c r="J921" s="6"/>
      <c r="K921" s="415"/>
    </row>
    <row r="922" spans="1:11" ht="24" thickBot="1" x14ac:dyDescent="0.3">
      <c r="A922" s="362" t="s">
        <v>314</v>
      </c>
      <c r="B922" s="253">
        <v>165</v>
      </c>
      <c r="C922" s="247"/>
      <c r="D922" s="234"/>
      <c r="E922" s="28">
        <v>4.95</v>
      </c>
      <c r="F922" s="27">
        <v>1.65</v>
      </c>
      <c r="G922" s="28">
        <v>6.6</v>
      </c>
      <c r="H922" s="27">
        <v>61.6</v>
      </c>
      <c r="I922" s="49">
        <v>1.32</v>
      </c>
      <c r="J922" s="24" t="s">
        <v>247</v>
      </c>
      <c r="K922" s="415"/>
    </row>
    <row r="923" spans="1:11" ht="15.75" thickBot="1" x14ac:dyDescent="0.3">
      <c r="A923" s="363" t="s">
        <v>535</v>
      </c>
      <c r="B923" s="253"/>
      <c r="C923" s="247">
        <v>170</v>
      </c>
      <c r="D923" s="234">
        <v>165</v>
      </c>
      <c r="E923" s="20"/>
      <c r="F923" s="27"/>
      <c r="G923" s="28"/>
      <c r="H923" s="20"/>
      <c r="I923" s="27"/>
      <c r="J923" s="24"/>
      <c r="K923" s="415"/>
    </row>
    <row r="924" spans="1:11" ht="24" thickBot="1" x14ac:dyDescent="0.3">
      <c r="A924" s="362" t="s">
        <v>67</v>
      </c>
      <c r="B924" s="253">
        <v>25</v>
      </c>
      <c r="C924" s="231">
        <v>25</v>
      </c>
      <c r="D924" s="234">
        <v>25</v>
      </c>
      <c r="E924" s="27">
        <v>1.88</v>
      </c>
      <c r="F924" s="28">
        <v>2.4500000000000002</v>
      </c>
      <c r="G924" s="27">
        <v>18.600000000000001</v>
      </c>
      <c r="H924" s="28">
        <v>104.25</v>
      </c>
      <c r="I924" s="27"/>
      <c r="J924" s="66" t="s">
        <v>436</v>
      </c>
      <c r="K924" s="415"/>
    </row>
    <row r="925" spans="1:11" ht="15.75" thickBot="1" x14ac:dyDescent="0.3">
      <c r="A925" s="363" t="s">
        <v>68</v>
      </c>
      <c r="B925" s="253"/>
      <c r="C925" s="247"/>
      <c r="D925" s="234"/>
      <c r="E925" s="83"/>
      <c r="F925" s="83"/>
      <c r="G925" s="83"/>
      <c r="H925" s="83"/>
      <c r="I925" s="27"/>
      <c r="J925" s="139"/>
      <c r="K925" s="415"/>
    </row>
    <row r="926" spans="1:11" ht="15.75" thickBot="1" x14ac:dyDescent="0.3">
      <c r="A926" s="374"/>
      <c r="B926" s="342">
        <v>190</v>
      </c>
      <c r="C926" s="275"/>
      <c r="D926" s="275"/>
      <c r="E926" s="156">
        <f>E922+E924</f>
        <v>6.83</v>
      </c>
      <c r="F926" s="156">
        <f>F922+F924</f>
        <v>4.0999999999999996</v>
      </c>
      <c r="G926" s="156">
        <f>G922+G924</f>
        <v>25.200000000000003</v>
      </c>
      <c r="H926" s="156">
        <f>H922+H924</f>
        <v>165.85</v>
      </c>
      <c r="I926" s="156">
        <f>I922+I924</f>
        <v>1.32</v>
      </c>
      <c r="J926" s="167"/>
      <c r="K926" s="387">
        <f>(H926*K943/H943)*100</f>
        <v>9.9408404610488077</v>
      </c>
    </row>
    <row r="927" spans="1:11" ht="15.75" thickBot="1" x14ac:dyDescent="0.3">
      <c r="A927" s="363" t="s">
        <v>388</v>
      </c>
      <c r="B927" s="244"/>
      <c r="C927" s="242"/>
      <c r="D927" s="241"/>
      <c r="E927" s="140"/>
      <c r="F927" s="141"/>
      <c r="G927" s="142"/>
      <c r="H927" s="140"/>
      <c r="I927" s="141"/>
      <c r="J927" s="24"/>
      <c r="K927" s="415"/>
    </row>
    <row r="928" spans="1:11" ht="34.5" customHeight="1" thickBot="1" x14ac:dyDescent="0.3">
      <c r="A928" s="362" t="s">
        <v>332</v>
      </c>
      <c r="B928" s="253" t="s">
        <v>333</v>
      </c>
      <c r="C928" s="249"/>
      <c r="D928" s="233"/>
      <c r="E928" s="28">
        <v>22.56</v>
      </c>
      <c r="F928" s="27">
        <v>8.16</v>
      </c>
      <c r="G928" s="28">
        <v>33.36</v>
      </c>
      <c r="H928" s="27">
        <v>297.60000000000002</v>
      </c>
      <c r="I928" s="63">
        <v>0.03</v>
      </c>
      <c r="J928" s="24" t="s">
        <v>334</v>
      </c>
      <c r="K928" s="415"/>
    </row>
    <row r="929" spans="1:11" ht="15.75" thickBot="1" x14ac:dyDescent="0.3">
      <c r="A929" s="363" t="s">
        <v>102</v>
      </c>
      <c r="B929" s="253"/>
      <c r="C929" s="249">
        <v>122.4</v>
      </c>
      <c r="D929" s="233">
        <v>120</v>
      </c>
      <c r="E929" s="28"/>
      <c r="F929" s="27"/>
      <c r="G929" s="28"/>
      <c r="H929" s="27"/>
      <c r="I929" s="63"/>
      <c r="J929" s="24"/>
      <c r="K929" s="415"/>
    </row>
    <row r="930" spans="1:11" ht="15.75" thickBot="1" x14ac:dyDescent="0.3">
      <c r="A930" s="363" t="s">
        <v>60</v>
      </c>
      <c r="B930" s="253"/>
      <c r="C930" s="249">
        <v>16.8</v>
      </c>
      <c r="D930" s="233">
        <v>16.8</v>
      </c>
      <c r="E930" s="28"/>
      <c r="F930" s="27"/>
      <c r="G930" s="28"/>
      <c r="H930" s="27"/>
      <c r="I930" s="63"/>
      <c r="J930" s="24"/>
      <c r="K930" s="415"/>
    </row>
    <row r="931" spans="1:11" ht="15.75" thickBot="1" x14ac:dyDescent="0.3">
      <c r="A931" s="363" t="s">
        <v>48</v>
      </c>
      <c r="B931" s="253"/>
      <c r="C931" s="249">
        <v>5.76</v>
      </c>
      <c r="D931" s="233">
        <v>4.8</v>
      </c>
      <c r="E931" s="28"/>
      <c r="F931" s="27"/>
      <c r="G931" s="28"/>
      <c r="H931" s="27"/>
      <c r="I931" s="63"/>
      <c r="J931" s="24"/>
      <c r="K931" s="415"/>
    </row>
    <row r="932" spans="1:11" ht="15.75" thickBot="1" x14ac:dyDescent="0.3">
      <c r="A932" s="363" t="s">
        <v>75</v>
      </c>
      <c r="B932" s="253"/>
      <c r="C932" s="249">
        <v>9.6</v>
      </c>
      <c r="D932" s="233">
        <v>9.6</v>
      </c>
      <c r="E932" s="28"/>
      <c r="F932" s="27"/>
      <c r="G932" s="28"/>
      <c r="H932" s="27"/>
      <c r="I932" s="63"/>
      <c r="J932" s="24"/>
      <c r="K932" s="415"/>
    </row>
    <row r="933" spans="1:11" ht="15.75" thickBot="1" x14ac:dyDescent="0.3">
      <c r="A933" s="364" t="s">
        <v>484</v>
      </c>
      <c r="B933" s="253"/>
      <c r="C933" s="249">
        <v>1.2</v>
      </c>
      <c r="D933" s="233">
        <v>1.2</v>
      </c>
      <c r="E933" s="28"/>
      <c r="F933" s="27"/>
      <c r="G933" s="28"/>
      <c r="H933" s="27"/>
      <c r="I933" s="63"/>
      <c r="J933" s="24"/>
      <c r="K933" s="415"/>
    </row>
    <row r="934" spans="1:11" ht="15.75" thickBot="1" x14ac:dyDescent="0.3">
      <c r="A934" s="363" t="s">
        <v>50</v>
      </c>
      <c r="B934" s="253"/>
      <c r="C934" s="247"/>
      <c r="D934" s="233">
        <v>137</v>
      </c>
      <c r="E934" s="28"/>
      <c r="F934" s="27"/>
      <c r="G934" s="28"/>
      <c r="H934" s="27"/>
      <c r="I934" s="63"/>
      <c r="J934" s="24"/>
      <c r="K934" s="415"/>
    </row>
    <row r="935" spans="1:11" ht="15.75" thickBot="1" x14ac:dyDescent="0.3">
      <c r="A935" s="363" t="s">
        <v>225</v>
      </c>
      <c r="B935" s="253"/>
      <c r="C935" s="249">
        <v>5</v>
      </c>
      <c r="D935" s="233">
        <v>5</v>
      </c>
      <c r="E935" s="28"/>
      <c r="F935" s="27"/>
      <c r="G935" s="28"/>
      <c r="H935" s="27"/>
      <c r="I935" s="63"/>
      <c r="J935" s="24"/>
      <c r="K935" s="415"/>
    </row>
    <row r="936" spans="1:11" ht="15.75" thickBot="1" x14ac:dyDescent="0.3">
      <c r="A936" s="363" t="s">
        <v>104</v>
      </c>
      <c r="B936" s="253"/>
      <c r="C936" s="249">
        <v>20</v>
      </c>
      <c r="D936" s="233">
        <v>20</v>
      </c>
      <c r="E936" s="28"/>
      <c r="F936" s="27"/>
      <c r="G936" s="28"/>
      <c r="H936" s="27"/>
      <c r="I936" s="63"/>
      <c r="J936" s="24"/>
      <c r="K936" s="415"/>
    </row>
    <row r="937" spans="1:11" ht="15.75" thickBot="1" x14ac:dyDescent="0.3">
      <c r="A937" s="362" t="s">
        <v>72</v>
      </c>
      <c r="B937" s="253" t="s">
        <v>125</v>
      </c>
      <c r="C937" s="247"/>
      <c r="D937" s="234"/>
      <c r="E937" s="20">
        <v>0.1</v>
      </c>
      <c r="F937" s="27">
        <v>0.02</v>
      </c>
      <c r="G937" s="28">
        <v>10</v>
      </c>
      <c r="H937" s="20">
        <v>40</v>
      </c>
      <c r="I937" s="27"/>
      <c r="J937" s="24" t="s">
        <v>73</v>
      </c>
      <c r="K937" s="415"/>
    </row>
    <row r="938" spans="1:11" ht="15.75" thickBot="1" x14ac:dyDescent="0.3">
      <c r="A938" s="363" t="s">
        <v>74</v>
      </c>
      <c r="B938" s="253"/>
      <c r="C938" s="247">
        <v>0.45</v>
      </c>
      <c r="D938" s="234">
        <v>0.45</v>
      </c>
      <c r="E938" s="20"/>
      <c r="F938" s="27"/>
      <c r="G938" s="28"/>
      <c r="H938" s="20"/>
      <c r="I938" s="27"/>
      <c r="J938" s="24"/>
      <c r="K938" s="415"/>
    </row>
    <row r="939" spans="1:11" ht="15.75" thickBot="1" x14ac:dyDescent="0.3">
      <c r="A939" s="363" t="s">
        <v>75</v>
      </c>
      <c r="B939" s="253"/>
      <c r="C939" s="247">
        <v>10</v>
      </c>
      <c r="D939" s="234">
        <v>10</v>
      </c>
      <c r="E939" s="20"/>
      <c r="F939" s="27"/>
      <c r="G939" s="28"/>
      <c r="H939" s="20"/>
      <c r="I939" s="27"/>
      <c r="J939" s="24"/>
      <c r="K939" s="415"/>
    </row>
    <row r="940" spans="1:11" ht="15.75" thickBot="1" x14ac:dyDescent="0.3">
      <c r="A940" s="363" t="s">
        <v>31</v>
      </c>
      <c r="B940" s="253"/>
      <c r="C940" s="247">
        <v>180</v>
      </c>
      <c r="D940" s="234">
        <v>180</v>
      </c>
      <c r="E940" s="20"/>
      <c r="F940" s="27"/>
      <c r="G940" s="20"/>
      <c r="H940" s="20"/>
      <c r="I940" s="27"/>
      <c r="J940" s="24"/>
      <c r="K940" s="415"/>
    </row>
    <row r="941" spans="1:11" ht="24" thickBot="1" x14ac:dyDescent="0.3">
      <c r="A941" s="362" t="s">
        <v>433</v>
      </c>
      <c r="B941" s="253">
        <v>15</v>
      </c>
      <c r="C941" s="247">
        <v>15</v>
      </c>
      <c r="D941" s="234">
        <v>15</v>
      </c>
      <c r="E941" s="27">
        <v>1.1399999999999999</v>
      </c>
      <c r="F941" s="28">
        <v>0.12</v>
      </c>
      <c r="G941" s="27">
        <v>7.38</v>
      </c>
      <c r="H941" s="28">
        <v>35.25</v>
      </c>
      <c r="I941" s="27">
        <v>0</v>
      </c>
      <c r="J941" s="16" t="s">
        <v>435</v>
      </c>
      <c r="K941" s="415"/>
    </row>
    <row r="942" spans="1:11" ht="15.75" thickBot="1" x14ac:dyDescent="0.3">
      <c r="A942" s="365" t="s">
        <v>41</v>
      </c>
      <c r="B942" s="332">
        <v>345</v>
      </c>
      <c r="C942" s="258"/>
      <c r="D942" s="238"/>
      <c r="E942" s="128">
        <f>E928+E937+E941</f>
        <v>23.8</v>
      </c>
      <c r="F942" s="128">
        <f t="shared" ref="F942:I942" si="45">F928+F937+F941</f>
        <v>8.2999999999999989</v>
      </c>
      <c r="G942" s="128">
        <f t="shared" si="45"/>
        <v>50.74</v>
      </c>
      <c r="H942" s="128">
        <f t="shared" si="45"/>
        <v>372.85</v>
      </c>
      <c r="I942" s="128">
        <f t="shared" si="45"/>
        <v>0.03</v>
      </c>
      <c r="J942" s="7"/>
      <c r="K942" s="387">
        <f>(H942*K943/H943)*100</f>
        <v>22.348160180295739</v>
      </c>
    </row>
    <row r="943" spans="1:11" ht="15.75" thickBot="1" x14ac:dyDescent="0.3">
      <c r="A943" s="365" t="s">
        <v>76</v>
      </c>
      <c r="B943" s="332">
        <f>B873+B879+B920+B926+B942</f>
        <v>1847.5</v>
      </c>
      <c r="C943" s="237"/>
      <c r="D943" s="237"/>
      <c r="E943" s="31">
        <f>E873+E879+E920+E926+E942</f>
        <v>62.92</v>
      </c>
      <c r="F943" s="31">
        <f>F873+F879+F920+F926+F942</f>
        <v>49.33</v>
      </c>
      <c r="G943" s="31">
        <f>G873+G879+G920+G926+G942</f>
        <v>242.82</v>
      </c>
      <c r="H943" s="31">
        <f>H873+H879+H920+H926+H942</f>
        <v>1668.37</v>
      </c>
      <c r="I943" s="32">
        <f>I873+I879+I920+I926+I942</f>
        <v>13.803749999999999</v>
      </c>
      <c r="J943" s="167"/>
      <c r="K943" s="388">
        <v>1</v>
      </c>
    </row>
    <row r="944" spans="1:11" ht="15.75" thickBot="1" x14ac:dyDescent="0.3">
      <c r="A944" s="364"/>
      <c r="B944" s="261"/>
      <c r="C944" s="262"/>
      <c r="D944" s="247"/>
      <c r="E944" s="63"/>
      <c r="F944" s="63"/>
      <c r="G944" s="63"/>
      <c r="H944" s="64"/>
      <c r="I944" s="64"/>
      <c r="J944" s="25"/>
      <c r="K944" s="389"/>
    </row>
    <row r="945" spans="1:11" ht="15.75" thickBot="1" x14ac:dyDescent="0.3">
      <c r="A945" s="364" t="s">
        <v>544</v>
      </c>
      <c r="B945" s="223"/>
      <c r="C945" s="224"/>
      <c r="H945" s="56"/>
      <c r="I945" s="56"/>
      <c r="J945" s="177"/>
      <c r="K945" s="389"/>
    </row>
    <row r="946" spans="1:11" ht="24" thickBot="1" x14ac:dyDescent="0.3">
      <c r="A946" s="358" t="s">
        <v>7</v>
      </c>
      <c r="B946" s="331" t="s">
        <v>8</v>
      </c>
      <c r="C946" s="227" t="s">
        <v>9</v>
      </c>
      <c r="D946" s="227" t="s">
        <v>9</v>
      </c>
      <c r="E946" s="130" t="s">
        <v>10</v>
      </c>
      <c r="F946" s="131"/>
      <c r="G946" s="132"/>
      <c r="H946" s="130" t="s">
        <v>11</v>
      </c>
      <c r="I946" s="178" t="s">
        <v>12</v>
      </c>
      <c r="J946" s="419" t="s">
        <v>13</v>
      </c>
      <c r="K946" s="403" t="s">
        <v>443</v>
      </c>
    </row>
    <row r="947" spans="1:11" ht="15.75" thickBot="1" x14ac:dyDescent="0.3">
      <c r="A947" s="369" t="s">
        <v>14</v>
      </c>
      <c r="B947" s="340" t="s">
        <v>15</v>
      </c>
      <c r="C947" s="229" t="s">
        <v>16</v>
      </c>
      <c r="D947" s="229" t="s">
        <v>16</v>
      </c>
      <c r="E947" s="12"/>
      <c r="F947" s="13"/>
      <c r="G947" s="13"/>
      <c r="H947" s="10" t="s">
        <v>17</v>
      </c>
      <c r="I947" s="179"/>
      <c r="J947" s="420"/>
      <c r="K947" s="403"/>
    </row>
    <row r="948" spans="1:11" ht="15.75" thickBot="1" x14ac:dyDescent="0.3">
      <c r="A948" s="360"/>
      <c r="B948" s="336"/>
      <c r="C948" s="230" t="s">
        <v>18</v>
      </c>
      <c r="D948" s="230" t="s">
        <v>19</v>
      </c>
      <c r="E948" s="18" t="s">
        <v>20</v>
      </c>
      <c r="F948" s="18" t="s">
        <v>21</v>
      </c>
      <c r="G948" s="41" t="s">
        <v>22</v>
      </c>
      <c r="H948" s="19" t="s">
        <v>23</v>
      </c>
      <c r="I948" s="19" t="s">
        <v>24</v>
      </c>
      <c r="J948" s="167"/>
      <c r="K948" s="403"/>
    </row>
    <row r="949" spans="1:11" ht="15.75" thickBot="1" x14ac:dyDescent="0.3">
      <c r="A949" s="361" t="s">
        <v>25</v>
      </c>
      <c r="B949" s="253"/>
      <c r="C949" s="227"/>
      <c r="D949" s="320"/>
      <c r="E949" s="23"/>
      <c r="F949" s="21"/>
      <c r="G949" s="22"/>
      <c r="H949" s="23"/>
      <c r="I949" s="15"/>
      <c r="J949" s="24"/>
      <c r="K949" s="415"/>
    </row>
    <row r="950" spans="1:11" ht="15.75" thickBot="1" x14ac:dyDescent="0.3">
      <c r="A950" s="385" t="s">
        <v>183</v>
      </c>
      <c r="B950" s="253" t="s">
        <v>26</v>
      </c>
      <c r="C950" s="231"/>
      <c r="D950" s="234"/>
      <c r="E950" s="20">
        <v>6.7</v>
      </c>
      <c r="F950" s="27">
        <v>5.5</v>
      </c>
      <c r="G950" s="27">
        <v>23</v>
      </c>
      <c r="H950" s="20">
        <v>168</v>
      </c>
      <c r="I950" s="27">
        <v>0.23</v>
      </c>
      <c r="J950" s="24" t="s">
        <v>184</v>
      </c>
      <c r="K950" s="415"/>
    </row>
    <row r="951" spans="1:11" ht="15.75" thickBot="1" x14ac:dyDescent="0.3">
      <c r="A951" s="363" t="s">
        <v>185</v>
      </c>
      <c r="B951" s="253"/>
      <c r="C951" s="231">
        <v>25</v>
      </c>
      <c r="D951" s="234">
        <v>25</v>
      </c>
      <c r="E951" s="20"/>
      <c r="F951" s="27"/>
      <c r="G951" s="27"/>
      <c r="H951" s="28"/>
      <c r="I951" s="27"/>
      <c r="J951" s="24"/>
      <c r="K951" s="415"/>
    </row>
    <row r="952" spans="1:11" ht="15.75" thickBot="1" x14ac:dyDescent="0.3">
      <c r="A952" s="363" t="s">
        <v>30</v>
      </c>
      <c r="B952" s="249"/>
      <c r="C952" s="231">
        <v>176</v>
      </c>
      <c r="D952" s="234">
        <v>176</v>
      </c>
      <c r="E952" s="20"/>
      <c r="F952" s="27"/>
      <c r="G952" s="27"/>
      <c r="H952" s="28"/>
      <c r="I952" s="27"/>
      <c r="J952" s="24"/>
      <c r="K952" s="415"/>
    </row>
    <row r="953" spans="1:11" ht="15.75" thickBot="1" x14ac:dyDescent="0.3">
      <c r="A953" s="363" t="s">
        <v>32</v>
      </c>
      <c r="B953" s="253"/>
      <c r="C953" s="231">
        <v>5</v>
      </c>
      <c r="D953" s="234">
        <v>5</v>
      </c>
      <c r="E953" s="20"/>
      <c r="F953" s="27"/>
      <c r="G953" s="27"/>
      <c r="H953" s="28"/>
      <c r="I953" s="27"/>
      <c r="J953" s="24"/>
      <c r="K953" s="415"/>
    </row>
    <row r="954" spans="1:11" ht="15.75" thickBot="1" x14ac:dyDescent="0.3">
      <c r="A954" s="364" t="s">
        <v>484</v>
      </c>
      <c r="B954" s="253"/>
      <c r="C954" s="231">
        <v>1</v>
      </c>
      <c r="D954" s="234">
        <v>1</v>
      </c>
      <c r="E954" s="20"/>
      <c r="F954" s="27"/>
      <c r="G954" s="27"/>
      <c r="H954" s="28"/>
      <c r="I954" s="27"/>
      <c r="J954" s="24"/>
      <c r="K954" s="415"/>
    </row>
    <row r="955" spans="1:11" ht="15.75" thickBot="1" x14ac:dyDescent="0.3">
      <c r="A955" s="363" t="s">
        <v>33</v>
      </c>
      <c r="B955" s="253"/>
      <c r="C955" s="231">
        <v>5</v>
      </c>
      <c r="D955" s="234">
        <v>5</v>
      </c>
      <c r="E955" s="20"/>
      <c r="F955" s="27"/>
      <c r="G955" s="27"/>
      <c r="H955" s="28"/>
      <c r="I955" s="27"/>
      <c r="J955" s="24"/>
      <c r="K955" s="415"/>
    </row>
    <row r="956" spans="1:11" ht="15.75" thickBot="1" x14ac:dyDescent="0.3">
      <c r="A956" s="362" t="s">
        <v>34</v>
      </c>
      <c r="B956" s="253">
        <v>180</v>
      </c>
      <c r="C956" s="235"/>
      <c r="D956" s="235"/>
      <c r="E956" s="20">
        <v>2.85</v>
      </c>
      <c r="F956" s="27">
        <v>2.41</v>
      </c>
      <c r="G956" s="27">
        <v>14.36</v>
      </c>
      <c r="H956" s="20">
        <v>91</v>
      </c>
      <c r="I956" s="27">
        <v>0.19</v>
      </c>
      <c r="J956" s="24" t="s">
        <v>35</v>
      </c>
      <c r="K956" s="415"/>
    </row>
    <row r="957" spans="1:11" ht="15.75" thickBot="1" x14ac:dyDescent="0.3">
      <c r="A957" s="363" t="s">
        <v>36</v>
      </c>
      <c r="B957" s="253"/>
      <c r="C957" s="234">
        <v>2.5</v>
      </c>
      <c r="D957" s="234">
        <v>2.5</v>
      </c>
      <c r="E957" s="20"/>
      <c r="F957" s="20"/>
      <c r="G957" s="20"/>
      <c r="H957" s="20"/>
      <c r="I957" s="27"/>
      <c r="J957" s="24"/>
      <c r="K957" s="415"/>
    </row>
    <row r="958" spans="1:11" ht="15.75" thickBot="1" x14ac:dyDescent="0.3">
      <c r="A958" s="363" t="s">
        <v>32</v>
      </c>
      <c r="B958" s="253"/>
      <c r="C958" s="234">
        <v>10</v>
      </c>
      <c r="D958" s="234">
        <v>10</v>
      </c>
      <c r="E958" s="20"/>
      <c r="F958" s="27"/>
      <c r="G958" s="27"/>
      <c r="H958" s="20"/>
      <c r="I958" s="27"/>
      <c r="J958" s="24"/>
      <c r="K958" s="415"/>
    </row>
    <row r="959" spans="1:11" ht="15.75" thickBot="1" x14ac:dyDescent="0.3">
      <c r="A959" s="363" t="s">
        <v>30</v>
      </c>
      <c r="B959" s="253"/>
      <c r="C959" s="234">
        <v>90</v>
      </c>
      <c r="D959" s="234">
        <v>90</v>
      </c>
      <c r="E959" s="20"/>
      <c r="F959" s="27"/>
      <c r="G959" s="27"/>
      <c r="H959" s="20"/>
      <c r="I959" s="27"/>
      <c r="J959" s="24"/>
      <c r="K959" s="415"/>
    </row>
    <row r="960" spans="1:11" ht="15.75" thickBot="1" x14ac:dyDescent="0.3">
      <c r="A960" s="363" t="s">
        <v>31</v>
      </c>
      <c r="B960" s="253"/>
      <c r="C960" s="234">
        <v>108</v>
      </c>
      <c r="D960" s="234">
        <v>108</v>
      </c>
      <c r="E960" s="20"/>
      <c r="F960" s="27"/>
      <c r="G960" s="27"/>
      <c r="H960" s="20"/>
      <c r="I960" s="27"/>
      <c r="J960" s="24"/>
      <c r="K960" s="415"/>
    </row>
    <row r="961" spans="1:11" ht="15.75" thickBot="1" x14ac:dyDescent="0.3">
      <c r="A961" s="362" t="s">
        <v>405</v>
      </c>
      <c r="B961" s="335" t="s">
        <v>85</v>
      </c>
      <c r="C961" s="235"/>
      <c r="D961" s="235"/>
      <c r="E961" s="20">
        <v>4.8</v>
      </c>
      <c r="F961" s="27">
        <v>7.2</v>
      </c>
      <c r="G961" s="28">
        <v>15.4</v>
      </c>
      <c r="H961" s="20">
        <v>146</v>
      </c>
      <c r="I961" s="27">
        <v>0.19</v>
      </c>
      <c r="J961" s="24" t="s">
        <v>86</v>
      </c>
      <c r="K961" s="415"/>
    </row>
    <row r="962" spans="1:11" ht="15.75" thickBot="1" x14ac:dyDescent="0.3">
      <c r="A962" s="363" t="s">
        <v>40</v>
      </c>
      <c r="B962" s="253"/>
      <c r="C962" s="234">
        <v>30</v>
      </c>
      <c r="D962" s="234">
        <v>30</v>
      </c>
      <c r="E962" s="20"/>
      <c r="F962" s="27"/>
      <c r="G962" s="27"/>
      <c r="H962" s="20"/>
      <c r="I962" s="27"/>
      <c r="J962" s="24"/>
      <c r="K962" s="415"/>
    </row>
    <row r="963" spans="1:11" ht="15.75" thickBot="1" x14ac:dyDescent="0.3">
      <c r="A963" s="363" t="s">
        <v>87</v>
      </c>
      <c r="B963" s="253"/>
      <c r="C963" s="231">
        <v>7.14</v>
      </c>
      <c r="D963" s="234">
        <v>7</v>
      </c>
      <c r="E963" s="20"/>
      <c r="F963" s="27"/>
      <c r="G963" s="27"/>
      <c r="H963" s="20"/>
      <c r="I963" s="27"/>
      <c r="J963" s="24"/>
      <c r="K963" s="415"/>
    </row>
    <row r="964" spans="1:11" ht="15.75" thickBot="1" x14ac:dyDescent="0.3">
      <c r="A964" s="363" t="s">
        <v>33</v>
      </c>
      <c r="B964" s="255"/>
      <c r="C964" s="267">
        <v>5</v>
      </c>
      <c r="D964" s="267">
        <v>5</v>
      </c>
      <c r="E964" s="124" t="s">
        <v>5</v>
      </c>
      <c r="F964" s="124"/>
      <c r="G964" s="124"/>
      <c r="H964" s="124"/>
      <c r="I964" s="124"/>
      <c r="J964" s="25"/>
      <c r="K964" s="415"/>
    </row>
    <row r="965" spans="1:11" ht="15.75" thickBot="1" x14ac:dyDescent="0.3">
      <c r="A965" s="365" t="s">
        <v>41</v>
      </c>
      <c r="B965" s="332">
        <v>427</v>
      </c>
      <c r="C965" s="230"/>
      <c r="D965" s="258"/>
      <c r="E965" s="32">
        <f>E950+E956+E961</f>
        <v>14.350000000000001</v>
      </c>
      <c r="F965" s="32">
        <f t="shared" ref="F965:I965" si="46">F950+F956+F961</f>
        <v>15.11</v>
      </c>
      <c r="G965" s="32">
        <f t="shared" si="46"/>
        <v>52.76</v>
      </c>
      <c r="H965" s="32">
        <f t="shared" si="46"/>
        <v>405</v>
      </c>
      <c r="I965" s="32">
        <f t="shared" si="46"/>
        <v>0.6100000000000001</v>
      </c>
      <c r="J965" s="42"/>
      <c r="K965" s="387">
        <f>(H965*K1041/H1041)*100</f>
        <v>25.781727439397024</v>
      </c>
    </row>
    <row r="966" spans="1:11" ht="15.75" thickBot="1" x14ac:dyDescent="0.3">
      <c r="A966" s="361" t="s">
        <v>42</v>
      </c>
      <c r="B966" s="253"/>
      <c r="C966" s="227"/>
      <c r="D966" s="227"/>
      <c r="E966" s="27"/>
      <c r="F966" s="28"/>
      <c r="G966" s="27"/>
      <c r="H966" s="28"/>
      <c r="I966" s="27"/>
      <c r="J966" s="6"/>
      <c r="K966" s="415"/>
    </row>
    <row r="967" spans="1:11" ht="24" thickBot="1" x14ac:dyDescent="0.3">
      <c r="A967" s="362" t="s">
        <v>519</v>
      </c>
      <c r="B967" s="333">
        <v>100</v>
      </c>
      <c r="C967" s="240">
        <v>100</v>
      </c>
      <c r="D967" s="239">
        <v>100</v>
      </c>
      <c r="E967" s="20">
        <v>0.5</v>
      </c>
      <c r="F967" s="27">
        <v>0</v>
      </c>
      <c r="G967" s="28">
        <v>10.1</v>
      </c>
      <c r="H967" s="27">
        <v>42.67</v>
      </c>
      <c r="I967" s="20">
        <v>2</v>
      </c>
      <c r="J967" s="24" t="s">
        <v>403</v>
      </c>
      <c r="K967" s="415"/>
    </row>
    <row r="968" spans="1:11" ht="15.75" thickBot="1" x14ac:dyDescent="0.3">
      <c r="A968" s="363" t="s">
        <v>236</v>
      </c>
      <c r="B968" s="333"/>
      <c r="C968" s="240"/>
      <c r="D968" s="239"/>
      <c r="E968" s="20"/>
      <c r="F968" s="27"/>
      <c r="G968" s="28"/>
      <c r="H968" s="27"/>
      <c r="I968" s="20"/>
      <c r="J968" s="24"/>
      <c r="K968" s="415"/>
    </row>
    <row r="969" spans="1:11" ht="24" thickBot="1" x14ac:dyDescent="0.3">
      <c r="A969" s="371" t="s">
        <v>65</v>
      </c>
      <c r="B969" s="244">
        <v>70</v>
      </c>
      <c r="C969" s="242">
        <v>104.3</v>
      </c>
      <c r="D969" s="241">
        <v>70</v>
      </c>
      <c r="E969" s="140">
        <v>0.63</v>
      </c>
      <c r="F969" s="141">
        <v>0.14000000000000001</v>
      </c>
      <c r="G969" s="142">
        <v>5.67</v>
      </c>
      <c r="H969" s="141">
        <v>30.1</v>
      </c>
      <c r="I969" s="141">
        <v>42</v>
      </c>
      <c r="J969" s="24" t="s">
        <v>409</v>
      </c>
      <c r="K969" s="415"/>
    </row>
    <row r="970" spans="1:11" ht="15.75" thickBot="1" x14ac:dyDescent="0.3">
      <c r="A970" s="372" t="s">
        <v>530</v>
      </c>
      <c r="B970" s="244"/>
      <c r="C970" s="242"/>
      <c r="D970" s="241"/>
      <c r="E970" s="142"/>
      <c r="F970" s="141"/>
      <c r="G970" s="142"/>
      <c r="H970" s="140"/>
      <c r="I970" s="141"/>
      <c r="J970" s="24"/>
      <c r="K970" s="415"/>
    </row>
    <row r="971" spans="1:11" ht="15.75" thickBot="1" x14ac:dyDescent="0.3">
      <c r="A971" s="365" t="s">
        <v>41</v>
      </c>
      <c r="B971" s="332">
        <v>170</v>
      </c>
      <c r="C971" s="238"/>
      <c r="D971" s="246"/>
      <c r="E971" s="32">
        <f>E967+E969</f>
        <v>1.1299999999999999</v>
      </c>
      <c r="F971" s="32">
        <f t="shared" ref="F971:I971" si="47">F967+F969</f>
        <v>0.14000000000000001</v>
      </c>
      <c r="G971" s="32">
        <f t="shared" si="47"/>
        <v>15.77</v>
      </c>
      <c r="H971" s="32">
        <f t="shared" si="47"/>
        <v>72.77000000000001</v>
      </c>
      <c r="I971" s="32">
        <f t="shared" si="47"/>
        <v>44</v>
      </c>
      <c r="J971" s="166"/>
      <c r="K971" s="387">
        <f>(H971*K1041/H1041)*100</f>
        <v>4.6324353228763497</v>
      </c>
    </row>
    <row r="972" spans="1:11" ht="15.75" thickBot="1" x14ac:dyDescent="0.3">
      <c r="A972" s="364" t="s">
        <v>44</v>
      </c>
      <c r="B972" s="253"/>
      <c r="C972" s="254"/>
      <c r="D972" s="234"/>
      <c r="E972" s="23"/>
      <c r="F972" s="15"/>
      <c r="G972" s="38"/>
      <c r="H972" s="20"/>
      <c r="I972" s="27"/>
      <c r="J972" s="24"/>
      <c r="K972" s="415"/>
    </row>
    <row r="973" spans="1:11" ht="24" thickBot="1" x14ac:dyDescent="0.3">
      <c r="A973" s="362" t="s">
        <v>475</v>
      </c>
      <c r="B973" s="253">
        <v>60</v>
      </c>
      <c r="C973" s="247"/>
      <c r="D973" s="234"/>
      <c r="E973" s="28">
        <v>0.75</v>
      </c>
      <c r="F973" s="27">
        <v>0.06</v>
      </c>
      <c r="G973" s="28">
        <v>6.97</v>
      </c>
      <c r="H973" s="20">
        <v>31</v>
      </c>
      <c r="I973" s="27"/>
      <c r="J973" s="20" t="s">
        <v>313</v>
      </c>
      <c r="K973" s="415"/>
    </row>
    <row r="974" spans="1:11" ht="15.75" thickBot="1" x14ac:dyDescent="0.3">
      <c r="A974" s="363" t="s">
        <v>52</v>
      </c>
      <c r="B974" s="253"/>
      <c r="C974" s="247">
        <v>72.5</v>
      </c>
      <c r="D974" s="234">
        <v>58</v>
      </c>
      <c r="E974" s="28"/>
      <c r="F974" s="27"/>
      <c r="G974" s="28"/>
      <c r="H974" s="20"/>
      <c r="I974" s="27"/>
      <c r="J974" s="25"/>
      <c r="K974" s="415"/>
    </row>
    <row r="975" spans="1:11" ht="15.75" thickBot="1" x14ac:dyDescent="0.3">
      <c r="A975" s="363" t="s">
        <v>32</v>
      </c>
      <c r="B975" s="253"/>
      <c r="C975" s="247">
        <v>3</v>
      </c>
      <c r="D975" s="231">
        <v>3</v>
      </c>
      <c r="E975" s="127"/>
      <c r="F975" s="127"/>
      <c r="G975" s="127"/>
      <c r="H975" s="119"/>
      <c r="I975" s="20"/>
      <c r="J975" s="66"/>
      <c r="K975" s="415"/>
    </row>
    <row r="976" spans="1:11" ht="27" thickBot="1" x14ac:dyDescent="0.3">
      <c r="A976" s="362" t="s">
        <v>452</v>
      </c>
      <c r="B976" s="253" t="s">
        <v>283</v>
      </c>
      <c r="C976" s="231"/>
      <c r="D976" s="234"/>
      <c r="E976" s="20">
        <v>4.5599999999999996</v>
      </c>
      <c r="F976" s="27">
        <v>7.5</v>
      </c>
      <c r="G976" s="28">
        <v>12.64</v>
      </c>
      <c r="H976" s="20">
        <v>136.30000000000001</v>
      </c>
      <c r="I976" s="27">
        <v>5.37</v>
      </c>
      <c r="J976" s="24" t="s">
        <v>154</v>
      </c>
      <c r="K976" s="415"/>
    </row>
    <row r="977" spans="1:11" ht="15.75" thickBot="1" x14ac:dyDescent="0.3">
      <c r="A977" s="363" t="s">
        <v>51</v>
      </c>
      <c r="B977" s="253"/>
      <c r="C977" s="231">
        <v>79.8</v>
      </c>
      <c r="D977" s="234">
        <v>60</v>
      </c>
      <c r="E977" s="27"/>
      <c r="F977" s="28"/>
      <c r="G977" s="27"/>
      <c r="H977" s="20"/>
      <c r="I977" s="15"/>
      <c r="J977" s="24"/>
      <c r="K977" s="415"/>
    </row>
    <row r="978" spans="1:11" ht="15.75" thickBot="1" x14ac:dyDescent="0.3">
      <c r="A978" s="363" t="s">
        <v>155</v>
      </c>
      <c r="B978" s="253"/>
      <c r="C978" s="231">
        <v>8</v>
      </c>
      <c r="D978" s="234">
        <v>8</v>
      </c>
      <c r="E978" s="27"/>
      <c r="F978" s="28"/>
      <c r="G978" s="27"/>
      <c r="H978" s="20"/>
      <c r="I978" s="27"/>
      <c r="J978" s="24"/>
      <c r="K978" s="415"/>
    </row>
    <row r="979" spans="1:11" ht="15.75" thickBot="1" x14ac:dyDescent="0.3">
      <c r="A979" s="363" t="s">
        <v>52</v>
      </c>
      <c r="B979" s="253"/>
      <c r="C979" s="231">
        <v>10</v>
      </c>
      <c r="D979" s="234">
        <v>8</v>
      </c>
      <c r="E979" s="27"/>
      <c r="F979" s="28"/>
      <c r="G979" s="27"/>
      <c r="H979" s="20"/>
      <c r="I979" s="15"/>
      <c r="J979" s="24"/>
      <c r="K979" s="415"/>
    </row>
    <row r="980" spans="1:11" ht="15.75" thickBot="1" x14ac:dyDescent="0.3">
      <c r="A980" s="363" t="s">
        <v>47</v>
      </c>
      <c r="B980" s="253"/>
      <c r="C980" s="231">
        <v>4.76</v>
      </c>
      <c r="D980" s="234">
        <v>4</v>
      </c>
      <c r="E980" s="27"/>
      <c r="F980" s="28"/>
      <c r="G980" s="27"/>
      <c r="H980" s="20"/>
      <c r="I980" s="15"/>
      <c r="J980" s="24"/>
      <c r="K980" s="415"/>
    </row>
    <row r="981" spans="1:11" ht="15.75" thickBot="1" x14ac:dyDescent="0.3">
      <c r="A981" s="363" t="s">
        <v>53</v>
      </c>
      <c r="B981" s="253"/>
      <c r="C981" s="231">
        <v>3</v>
      </c>
      <c r="D981" s="234">
        <v>3</v>
      </c>
      <c r="E981" s="27"/>
      <c r="F981" s="28"/>
      <c r="G981" s="27"/>
      <c r="H981" s="20"/>
      <c r="I981" s="15"/>
      <c r="J981" s="24"/>
      <c r="K981" s="415"/>
    </row>
    <row r="982" spans="1:11" ht="15.75" thickBot="1" x14ac:dyDescent="0.3">
      <c r="A982" s="363" t="s">
        <v>189</v>
      </c>
      <c r="B982" s="253"/>
      <c r="C982" s="231">
        <v>27.3</v>
      </c>
      <c r="D982" s="234">
        <v>12</v>
      </c>
      <c r="E982" s="27"/>
      <c r="F982" s="28"/>
      <c r="G982" s="27"/>
      <c r="H982" s="20"/>
      <c r="I982" s="15"/>
      <c r="J982" s="24"/>
      <c r="K982" s="415"/>
    </row>
    <row r="983" spans="1:11" ht="15.75" thickBot="1" x14ac:dyDescent="0.3">
      <c r="A983" s="364" t="s">
        <v>484</v>
      </c>
      <c r="B983" s="253"/>
      <c r="C983" s="231">
        <v>1</v>
      </c>
      <c r="D983" s="234">
        <v>1</v>
      </c>
      <c r="E983" s="27"/>
      <c r="F983" s="28"/>
      <c r="G983" s="27"/>
      <c r="H983" s="20"/>
      <c r="I983" s="15"/>
      <c r="J983" s="24"/>
      <c r="K983" s="415"/>
    </row>
    <row r="984" spans="1:11" ht="15.75" thickBot="1" x14ac:dyDescent="0.3">
      <c r="A984" s="363" t="s">
        <v>267</v>
      </c>
      <c r="B984" s="253"/>
      <c r="C984" s="231">
        <v>152</v>
      </c>
      <c r="D984" s="234">
        <v>152</v>
      </c>
      <c r="E984" s="27"/>
      <c r="F984" s="28"/>
      <c r="G984" s="27"/>
      <c r="H984" s="20"/>
      <c r="I984" s="15"/>
      <c r="J984" s="24"/>
      <c r="K984" s="415"/>
    </row>
    <row r="985" spans="1:11" ht="15.75" thickBot="1" x14ac:dyDescent="0.3">
      <c r="A985" s="363" t="s">
        <v>92</v>
      </c>
      <c r="B985" s="253"/>
      <c r="C985" s="231">
        <v>7</v>
      </c>
      <c r="D985" s="234">
        <v>7</v>
      </c>
      <c r="E985" s="28"/>
      <c r="F985" s="28"/>
      <c r="G985" s="28"/>
      <c r="H985" s="20"/>
      <c r="I985" s="15"/>
      <c r="J985" s="24"/>
      <c r="K985" s="415"/>
    </row>
    <row r="986" spans="1:11" ht="24" thickBot="1" x14ac:dyDescent="0.3">
      <c r="A986" s="362" t="s">
        <v>473</v>
      </c>
      <c r="B986" s="253" t="s">
        <v>476</v>
      </c>
      <c r="C986" s="271"/>
      <c r="D986" s="270"/>
      <c r="E986" s="27">
        <v>15.77</v>
      </c>
      <c r="F986" s="28">
        <v>7.36</v>
      </c>
      <c r="G986" s="27">
        <v>11.43</v>
      </c>
      <c r="H986" s="27">
        <v>174.66</v>
      </c>
      <c r="I986" s="28">
        <v>8.5399999999999991</v>
      </c>
      <c r="J986" s="24" t="s">
        <v>505</v>
      </c>
      <c r="K986" s="415"/>
    </row>
    <row r="987" spans="1:11" ht="15.75" thickBot="1" x14ac:dyDescent="0.3">
      <c r="A987" s="363" t="s">
        <v>307</v>
      </c>
      <c r="B987" s="335"/>
      <c r="C987" s="321">
        <v>81</v>
      </c>
      <c r="D987" s="322">
        <v>81</v>
      </c>
      <c r="E987" s="27"/>
      <c r="F987" s="27"/>
      <c r="G987" s="27"/>
      <c r="H987" s="27"/>
      <c r="I987" s="27"/>
      <c r="J987" s="24"/>
      <c r="K987" s="415"/>
    </row>
    <row r="988" spans="1:11" ht="15.75" thickBot="1" x14ac:dyDescent="0.3">
      <c r="A988" s="363" t="s">
        <v>178</v>
      </c>
      <c r="B988" s="335"/>
      <c r="C988" s="321"/>
      <c r="D988" s="322">
        <v>50</v>
      </c>
      <c r="E988" s="27"/>
      <c r="F988" s="27"/>
      <c r="G988" s="27"/>
      <c r="H988" s="27"/>
      <c r="I988" s="28"/>
      <c r="J988" s="24"/>
      <c r="K988" s="415"/>
    </row>
    <row r="989" spans="1:11" ht="15.75" thickBot="1" x14ac:dyDescent="0.3">
      <c r="A989" s="363" t="s">
        <v>53</v>
      </c>
      <c r="B989" s="335"/>
      <c r="C989" s="321">
        <v>5</v>
      </c>
      <c r="D989" s="322">
        <v>5</v>
      </c>
      <c r="E989" s="27"/>
      <c r="F989" s="27"/>
      <c r="G989" s="27"/>
      <c r="H989" s="27"/>
      <c r="I989" s="38"/>
      <c r="J989" s="24"/>
      <c r="K989" s="415"/>
    </row>
    <row r="990" spans="1:11" ht="15.75" thickBot="1" x14ac:dyDescent="0.3">
      <c r="A990" s="363" t="s">
        <v>51</v>
      </c>
      <c r="B990" s="335"/>
      <c r="C990" s="321">
        <v>133</v>
      </c>
      <c r="D990" s="322">
        <v>100</v>
      </c>
      <c r="E990" s="27"/>
      <c r="F990" s="27"/>
      <c r="G990" s="27"/>
      <c r="H990" s="27"/>
      <c r="I990" s="38"/>
      <c r="J990" s="24"/>
      <c r="K990" s="415"/>
    </row>
    <row r="991" spans="1:11" ht="15.75" thickBot="1" x14ac:dyDescent="0.3">
      <c r="A991" s="363" t="s">
        <v>481</v>
      </c>
      <c r="B991" s="335"/>
      <c r="C991" s="321">
        <v>10</v>
      </c>
      <c r="D991" s="322">
        <v>10</v>
      </c>
      <c r="E991" s="27"/>
      <c r="F991" s="27"/>
      <c r="G991" s="27"/>
      <c r="H991" s="27"/>
      <c r="I991" s="38"/>
      <c r="J991" s="24"/>
      <c r="K991" s="415"/>
    </row>
    <row r="992" spans="1:11" ht="15.75" thickBot="1" x14ac:dyDescent="0.3">
      <c r="A992" s="363" t="s">
        <v>47</v>
      </c>
      <c r="B992" s="335"/>
      <c r="C992" s="321">
        <v>23.8</v>
      </c>
      <c r="D992" s="322">
        <v>20</v>
      </c>
      <c r="E992" s="27"/>
      <c r="F992" s="27"/>
      <c r="G992" s="27"/>
      <c r="H992" s="27"/>
      <c r="I992" s="38"/>
      <c r="J992" s="24"/>
      <c r="K992" s="415"/>
    </row>
    <row r="993" spans="1:11" ht="15.75" thickBot="1" x14ac:dyDescent="0.3">
      <c r="A993" s="363" t="s">
        <v>52</v>
      </c>
      <c r="B993" s="335"/>
      <c r="C993" s="321">
        <v>18.75</v>
      </c>
      <c r="D993" s="322">
        <v>15</v>
      </c>
      <c r="E993" s="27"/>
      <c r="F993" s="27"/>
      <c r="G993" s="27"/>
      <c r="H993" s="27"/>
      <c r="I993" s="38"/>
      <c r="J993" s="24"/>
      <c r="K993" s="415"/>
    </row>
    <row r="994" spans="1:11" ht="15.75" thickBot="1" x14ac:dyDescent="0.3">
      <c r="A994" s="363" t="s">
        <v>490</v>
      </c>
      <c r="B994" s="335"/>
      <c r="C994" s="321"/>
      <c r="D994" s="322">
        <v>30</v>
      </c>
      <c r="E994" s="27"/>
      <c r="F994" s="27"/>
      <c r="G994" s="27"/>
      <c r="H994" s="27"/>
      <c r="I994" s="38"/>
      <c r="J994" s="24"/>
      <c r="K994" s="415"/>
    </row>
    <row r="995" spans="1:11" ht="15.75" thickBot="1" x14ac:dyDescent="0.3">
      <c r="A995" s="363" t="s">
        <v>491</v>
      </c>
      <c r="B995" s="335"/>
      <c r="C995" s="321">
        <v>30</v>
      </c>
      <c r="D995" s="322">
        <v>30</v>
      </c>
      <c r="E995" s="27"/>
      <c r="F995" s="27"/>
      <c r="G995" s="27"/>
      <c r="H995" s="27"/>
      <c r="I995" s="38"/>
      <c r="J995" s="24"/>
      <c r="K995" s="415"/>
    </row>
    <row r="996" spans="1:11" ht="15.75" thickBot="1" x14ac:dyDescent="0.3">
      <c r="A996" s="363" t="s">
        <v>33</v>
      </c>
      <c r="B996" s="335"/>
      <c r="C996" s="321">
        <v>1.35</v>
      </c>
      <c r="D996" s="322">
        <v>1.35</v>
      </c>
      <c r="E996" s="27"/>
      <c r="F996" s="27"/>
      <c r="G996" s="27"/>
      <c r="H996" s="27"/>
      <c r="I996" s="38"/>
      <c r="J996" s="24"/>
      <c r="K996" s="415"/>
    </row>
    <row r="997" spans="1:11" ht="15.75" thickBot="1" x14ac:dyDescent="0.3">
      <c r="A997" s="363" t="s">
        <v>146</v>
      </c>
      <c r="B997" s="335"/>
      <c r="C997" s="321">
        <v>1.35</v>
      </c>
      <c r="D997" s="322">
        <v>1.35</v>
      </c>
      <c r="E997" s="27"/>
      <c r="F997" s="27"/>
      <c r="G997" s="27"/>
      <c r="H997" s="27"/>
      <c r="I997" s="38"/>
      <c r="J997" s="24"/>
      <c r="K997" s="415"/>
    </row>
    <row r="998" spans="1:11" ht="15.75" thickBot="1" x14ac:dyDescent="0.3">
      <c r="A998" s="363" t="s">
        <v>52</v>
      </c>
      <c r="B998" s="335"/>
      <c r="C998" s="321">
        <v>2.5</v>
      </c>
      <c r="D998" s="322">
        <v>2</v>
      </c>
      <c r="E998" s="27"/>
      <c r="F998" s="27"/>
      <c r="G998" s="27"/>
      <c r="H998" s="27"/>
      <c r="I998" s="38"/>
      <c r="J998" s="24"/>
      <c r="K998" s="415"/>
    </row>
    <row r="999" spans="1:11" ht="15.75" thickBot="1" x14ac:dyDescent="0.3">
      <c r="A999" s="363" t="s">
        <v>47</v>
      </c>
      <c r="B999" s="335"/>
      <c r="C999" s="321">
        <v>1.79</v>
      </c>
      <c r="D999" s="322">
        <v>1.5</v>
      </c>
      <c r="E999" s="27"/>
      <c r="F999" s="27"/>
      <c r="G999" s="27"/>
      <c r="H999" s="27"/>
      <c r="I999" s="38"/>
      <c r="J999" s="24"/>
      <c r="K999" s="415"/>
    </row>
    <row r="1000" spans="1:11" ht="15.75" thickBot="1" x14ac:dyDescent="0.3">
      <c r="A1000" s="363" t="s">
        <v>61</v>
      </c>
      <c r="B1000" s="335"/>
      <c r="C1000" s="321">
        <v>1.8</v>
      </c>
      <c r="D1000" s="322">
        <v>1.8</v>
      </c>
      <c r="E1000" s="27"/>
      <c r="F1000" s="27"/>
      <c r="G1000" s="27"/>
      <c r="H1000" s="27"/>
      <c r="I1000" s="38"/>
      <c r="J1000" s="24"/>
      <c r="K1000" s="415"/>
    </row>
    <row r="1001" spans="1:11" ht="15.75" thickBot="1" x14ac:dyDescent="0.3">
      <c r="A1001" s="363" t="s">
        <v>33</v>
      </c>
      <c r="B1001" s="335"/>
      <c r="C1001" s="321">
        <v>0.45</v>
      </c>
      <c r="D1001" s="322">
        <v>0.45</v>
      </c>
      <c r="E1001" s="27"/>
      <c r="F1001" s="27"/>
      <c r="G1001" s="27"/>
      <c r="H1001" s="27"/>
      <c r="I1001" s="38"/>
      <c r="J1001" s="24"/>
      <c r="K1001" s="415"/>
    </row>
    <row r="1002" spans="1:11" ht="15.75" thickBot="1" x14ac:dyDescent="0.3">
      <c r="A1002" s="363" t="s">
        <v>32</v>
      </c>
      <c r="B1002" s="335"/>
      <c r="C1002" s="321">
        <v>0.3</v>
      </c>
      <c r="D1002" s="322">
        <v>0.3</v>
      </c>
      <c r="E1002" s="27"/>
      <c r="F1002" s="27"/>
      <c r="G1002" s="27"/>
      <c r="H1002" s="27"/>
      <c r="I1002" s="38"/>
      <c r="J1002" s="24"/>
      <c r="K1002" s="415"/>
    </row>
    <row r="1003" spans="1:11" ht="15.75" thickBot="1" x14ac:dyDescent="0.3">
      <c r="A1003" s="363" t="s">
        <v>489</v>
      </c>
      <c r="B1003" s="335"/>
      <c r="C1003" s="321">
        <v>0.3</v>
      </c>
      <c r="D1003" s="322">
        <v>0.3</v>
      </c>
      <c r="E1003" s="27"/>
      <c r="F1003" s="27"/>
      <c r="G1003" s="27"/>
      <c r="H1003" s="27"/>
      <c r="I1003" s="38"/>
      <c r="J1003" s="24"/>
      <c r="K1003" s="415"/>
    </row>
    <row r="1004" spans="1:11" ht="24" thickBot="1" x14ac:dyDescent="0.3">
      <c r="A1004" s="362" t="s">
        <v>97</v>
      </c>
      <c r="B1004" s="253">
        <v>150</v>
      </c>
      <c r="C1004" s="247"/>
      <c r="D1004" s="234"/>
      <c r="E1004" s="20"/>
      <c r="F1004" s="27"/>
      <c r="G1004" s="28">
        <v>15</v>
      </c>
      <c r="H1004" s="20">
        <v>60</v>
      </c>
      <c r="I1004" s="27"/>
      <c r="J1004" s="24" t="s">
        <v>98</v>
      </c>
      <c r="K1004" s="415"/>
    </row>
    <row r="1005" spans="1:11" ht="15.75" thickBot="1" x14ac:dyDescent="0.3">
      <c r="A1005" s="363" t="s">
        <v>99</v>
      </c>
      <c r="B1005" s="253"/>
      <c r="C1005" s="247">
        <v>18</v>
      </c>
      <c r="D1005" s="234">
        <v>18</v>
      </c>
      <c r="E1005" s="20"/>
      <c r="F1005" s="27"/>
      <c r="G1005" s="28"/>
      <c r="H1005" s="20"/>
      <c r="I1005" s="27"/>
      <c r="J1005" s="24"/>
      <c r="K1005" s="415"/>
    </row>
    <row r="1006" spans="1:11" ht="15.75" thickBot="1" x14ac:dyDescent="0.3">
      <c r="A1006" s="363" t="s">
        <v>32</v>
      </c>
      <c r="B1006" s="253"/>
      <c r="C1006" s="234">
        <v>7.5</v>
      </c>
      <c r="D1006" s="234">
        <v>7.5</v>
      </c>
      <c r="E1006" s="27"/>
      <c r="F1006" s="27"/>
      <c r="G1006" s="27"/>
      <c r="H1006" s="27"/>
      <c r="I1006" s="27"/>
      <c r="J1006" s="24"/>
      <c r="K1006" s="415"/>
    </row>
    <row r="1007" spans="1:11" ht="15.75" thickBot="1" x14ac:dyDescent="0.3">
      <c r="A1007" s="363" t="s">
        <v>81</v>
      </c>
      <c r="B1007" s="253"/>
      <c r="C1007" s="234">
        <v>150</v>
      </c>
      <c r="D1007" s="234">
        <v>150</v>
      </c>
      <c r="E1007" s="27"/>
      <c r="F1007" s="27"/>
      <c r="G1007" s="27"/>
      <c r="H1007" s="27"/>
      <c r="I1007" s="27"/>
      <c r="J1007" s="24"/>
      <c r="K1007" s="415"/>
    </row>
    <row r="1008" spans="1:11" ht="24" thickBot="1" x14ac:dyDescent="0.3">
      <c r="A1008" s="367" t="s">
        <v>282</v>
      </c>
      <c r="B1008" s="336">
        <v>37.5</v>
      </c>
      <c r="C1008" s="257">
        <v>37.5</v>
      </c>
      <c r="D1008" s="257">
        <v>37.5</v>
      </c>
      <c r="E1008" s="39">
        <v>2.48</v>
      </c>
      <c r="F1008" s="40">
        <v>0.45</v>
      </c>
      <c r="G1008" s="39">
        <v>14.85</v>
      </c>
      <c r="H1008" s="40">
        <v>74.25</v>
      </c>
      <c r="I1008" s="39"/>
      <c r="J1008" s="16" t="s">
        <v>434</v>
      </c>
      <c r="K1008" s="415"/>
    </row>
    <row r="1009" spans="1:12" ht="15.75" thickBot="1" x14ac:dyDescent="0.3">
      <c r="A1009" s="365" t="s">
        <v>41</v>
      </c>
      <c r="B1009" s="332">
        <v>654.5</v>
      </c>
      <c r="C1009" s="323"/>
      <c r="D1009" s="230"/>
      <c r="E1009" s="42">
        <f>E973+E976+E986+E1004+E1008</f>
        <v>23.56</v>
      </c>
      <c r="F1009" s="42">
        <f>F973+F976+F986+F1004+F1008</f>
        <v>15.37</v>
      </c>
      <c r="G1009" s="42">
        <f>G973+G976+G986+G1004+G1008</f>
        <v>60.89</v>
      </c>
      <c r="H1009" s="42">
        <f>H973+H976+H986+H1004+H1008</f>
        <v>476.21000000000004</v>
      </c>
      <c r="I1009" s="42">
        <f>I973+I976+I986+I1004+I1008</f>
        <v>13.91</v>
      </c>
      <c r="J1009" s="42"/>
      <c r="K1009" s="387">
        <f>(H1009*K1041/H1041)*100</f>
        <v>30.314855367691994</v>
      </c>
    </row>
    <row r="1010" spans="1:12" ht="15.75" thickBot="1" x14ac:dyDescent="0.3">
      <c r="A1010" s="361" t="s">
        <v>64</v>
      </c>
      <c r="B1010" s="331"/>
      <c r="C1010" s="227"/>
      <c r="D1010" s="263"/>
      <c r="E1010" s="130"/>
      <c r="F1010" s="8"/>
      <c r="G1010" s="131"/>
      <c r="H1010" s="130"/>
      <c r="I1010" s="21"/>
      <c r="J1010" s="6"/>
      <c r="K1010" s="415"/>
    </row>
    <row r="1011" spans="1:12" ht="24" thickBot="1" x14ac:dyDescent="0.3">
      <c r="A1011" s="362" t="s">
        <v>67</v>
      </c>
      <c r="B1011" s="255">
        <v>25</v>
      </c>
      <c r="C1011" s="267">
        <v>25</v>
      </c>
      <c r="D1011" s="267">
        <v>25</v>
      </c>
      <c r="E1011" s="129">
        <v>0.98</v>
      </c>
      <c r="F1011" s="124">
        <v>7.65</v>
      </c>
      <c r="G1011" s="124">
        <v>15.63</v>
      </c>
      <c r="H1011" s="124">
        <v>135.5</v>
      </c>
      <c r="I1011" s="124"/>
      <c r="J1011" s="66" t="s">
        <v>438</v>
      </c>
      <c r="K1011" s="415"/>
    </row>
    <row r="1012" spans="1:12" ht="15.75" thickBot="1" x14ac:dyDescent="0.3">
      <c r="A1012" s="363" t="s">
        <v>100</v>
      </c>
      <c r="B1012" s="255"/>
      <c r="C1012" s="267"/>
      <c r="D1012" s="267"/>
      <c r="E1012" s="124"/>
      <c r="F1012" s="124"/>
      <c r="G1012" s="124"/>
      <c r="H1012" s="124"/>
      <c r="I1012" s="124"/>
      <c r="J1012" s="66"/>
      <c r="K1012" s="415"/>
      <c r="L1012" s="164"/>
    </row>
    <row r="1013" spans="1:12" ht="24" thickBot="1" x14ac:dyDescent="0.3">
      <c r="A1013" s="362" t="s">
        <v>466</v>
      </c>
      <c r="B1013" s="253">
        <v>165</v>
      </c>
      <c r="C1013" s="247"/>
      <c r="D1013" s="234"/>
      <c r="E1013" s="141">
        <v>5.04</v>
      </c>
      <c r="F1013" s="141">
        <v>4.49</v>
      </c>
      <c r="G1013" s="141">
        <v>8.34</v>
      </c>
      <c r="H1013" s="141">
        <v>93.5</v>
      </c>
      <c r="I1013" s="141">
        <v>2.56</v>
      </c>
      <c r="J1013" s="24" t="s">
        <v>467</v>
      </c>
      <c r="K1013" s="415"/>
    </row>
    <row r="1014" spans="1:12" ht="15.75" thickBot="1" x14ac:dyDescent="0.3">
      <c r="A1014" s="363" t="s">
        <v>339</v>
      </c>
      <c r="B1014" s="253"/>
      <c r="C1014" s="247">
        <v>173.8</v>
      </c>
      <c r="D1014" s="234">
        <v>165</v>
      </c>
      <c r="E1014" s="20"/>
      <c r="F1014" s="20"/>
      <c r="G1014" s="20"/>
      <c r="H1014" s="20"/>
      <c r="I1014" s="27"/>
      <c r="J1014" s="24"/>
      <c r="K1014" s="415"/>
    </row>
    <row r="1015" spans="1:12" ht="15.75" thickBot="1" x14ac:dyDescent="0.3">
      <c r="A1015" s="374"/>
      <c r="B1015" s="347">
        <v>190</v>
      </c>
      <c r="C1015" s="289"/>
      <c r="D1015" s="289"/>
      <c r="E1015" s="155">
        <f>E1011+E1013</f>
        <v>6.02</v>
      </c>
      <c r="F1015" s="155">
        <f t="shared" ref="F1015:I1015" si="48">F1011+F1013</f>
        <v>12.14</v>
      </c>
      <c r="G1015" s="155">
        <f t="shared" si="48"/>
        <v>23.97</v>
      </c>
      <c r="H1015" s="155">
        <f t="shared" si="48"/>
        <v>229</v>
      </c>
      <c r="I1015" s="155">
        <f t="shared" si="48"/>
        <v>2.56</v>
      </c>
      <c r="J1015" s="167"/>
      <c r="K1015" s="387">
        <f>(H1015*K1041/H1041)*100</f>
        <v>14.577816255856588</v>
      </c>
    </row>
    <row r="1016" spans="1:12" ht="15.75" thickBot="1" x14ac:dyDescent="0.3">
      <c r="A1016" s="363" t="s">
        <v>388</v>
      </c>
      <c r="B1016" s="253"/>
      <c r="C1016" s="247"/>
      <c r="D1016" s="234"/>
      <c r="E1016" s="20"/>
      <c r="F1016" s="27"/>
      <c r="G1016" s="28"/>
      <c r="H1016" s="20"/>
      <c r="I1016" s="27"/>
      <c r="J1016" s="24"/>
      <c r="K1016" s="415"/>
    </row>
    <row r="1017" spans="1:12" ht="15.75" thickBot="1" x14ac:dyDescent="0.3">
      <c r="A1017" s="362" t="s">
        <v>492</v>
      </c>
      <c r="B1017" s="357">
        <v>80</v>
      </c>
      <c r="C1017" s="324"/>
      <c r="D1017" s="325"/>
      <c r="E1017" s="206">
        <v>9.74</v>
      </c>
      <c r="F1017" s="205">
        <v>6.1</v>
      </c>
      <c r="G1017" s="195">
        <v>13.85</v>
      </c>
      <c r="H1017" s="206">
        <v>149</v>
      </c>
      <c r="I1017" s="205"/>
      <c r="J1017" s="24" t="s">
        <v>509</v>
      </c>
      <c r="K1017" s="415"/>
    </row>
    <row r="1018" spans="1:12" ht="15.75" thickBot="1" x14ac:dyDescent="0.3">
      <c r="A1018" s="363" t="s">
        <v>493</v>
      </c>
      <c r="B1018" s="253"/>
      <c r="C1018" s="247">
        <v>32.5</v>
      </c>
      <c r="D1018" s="234">
        <v>26</v>
      </c>
      <c r="E1018" s="20"/>
      <c r="F1018" s="27"/>
      <c r="G1018" s="28"/>
      <c r="H1018" s="20"/>
      <c r="I1018" s="27"/>
      <c r="J1018" s="24" t="s">
        <v>510</v>
      </c>
      <c r="K1018" s="415"/>
    </row>
    <row r="1019" spans="1:12" ht="15.75" thickBot="1" x14ac:dyDescent="0.3">
      <c r="A1019" s="363" t="s">
        <v>483</v>
      </c>
      <c r="B1019" s="253"/>
      <c r="C1019" s="247">
        <v>56.25</v>
      </c>
      <c r="D1019" s="234">
        <v>45</v>
      </c>
      <c r="E1019" s="20"/>
      <c r="F1019" s="83"/>
      <c r="G1019" s="28"/>
      <c r="H1019" s="20"/>
      <c r="I1019" s="27"/>
      <c r="J1019" s="24"/>
      <c r="K1019" s="415"/>
    </row>
    <row r="1020" spans="1:12" ht="15.75" thickBot="1" x14ac:dyDescent="0.3">
      <c r="A1020" s="363" t="s">
        <v>506</v>
      </c>
      <c r="B1020" s="253"/>
      <c r="C1020" s="247"/>
      <c r="D1020" s="234">
        <v>40</v>
      </c>
      <c r="E1020" s="20"/>
      <c r="F1020" s="83"/>
      <c r="G1020" s="28"/>
      <c r="H1020" s="20"/>
      <c r="I1020" s="27"/>
      <c r="J1020" s="24"/>
      <c r="K1020" s="415"/>
    </row>
    <row r="1021" spans="1:12" ht="15.75" thickBot="1" x14ac:dyDescent="0.3">
      <c r="A1021" s="363" t="s">
        <v>47</v>
      </c>
      <c r="B1021" s="253"/>
      <c r="C1021" s="247">
        <v>15.23</v>
      </c>
      <c r="D1021" s="234">
        <v>12.8</v>
      </c>
      <c r="E1021" s="20"/>
      <c r="F1021" s="83"/>
      <c r="G1021" s="28"/>
      <c r="H1021" s="20"/>
      <c r="I1021" s="27"/>
      <c r="J1021" s="24"/>
      <c r="K1021" s="415"/>
    </row>
    <row r="1022" spans="1:12" ht="15.75" thickBot="1" x14ac:dyDescent="0.3">
      <c r="A1022" s="363" t="s">
        <v>53</v>
      </c>
      <c r="B1022" s="253"/>
      <c r="C1022" s="247">
        <v>2</v>
      </c>
      <c r="D1022" s="234">
        <v>2</v>
      </c>
      <c r="E1022" s="20"/>
      <c r="F1022" s="20"/>
      <c r="G1022" s="20"/>
      <c r="H1022" s="20"/>
      <c r="I1022" s="27"/>
      <c r="J1022" s="24"/>
      <c r="K1022" s="415"/>
    </row>
    <row r="1023" spans="1:12" ht="15.75" thickBot="1" x14ac:dyDescent="0.3">
      <c r="A1023" s="363" t="s">
        <v>507</v>
      </c>
      <c r="B1023" s="253"/>
      <c r="C1023" s="247"/>
      <c r="D1023" s="234">
        <v>6.4</v>
      </c>
      <c r="E1023" s="20"/>
      <c r="F1023" s="20"/>
      <c r="G1023" s="28"/>
      <c r="H1023" s="20"/>
      <c r="I1023" s="27"/>
      <c r="J1023" s="24"/>
      <c r="K1023" s="415"/>
    </row>
    <row r="1024" spans="1:12" ht="15.75" thickBot="1" x14ac:dyDescent="0.3">
      <c r="A1024" s="363" t="s">
        <v>69</v>
      </c>
      <c r="B1024" s="253"/>
      <c r="C1024" s="247">
        <v>14.4</v>
      </c>
      <c r="D1024" s="234">
        <v>12</v>
      </c>
      <c r="E1024" s="20"/>
      <c r="F1024" s="27"/>
      <c r="G1024" s="28"/>
      <c r="H1024" s="20"/>
      <c r="I1024" s="15"/>
      <c r="J1024" s="24"/>
      <c r="K1024" s="415"/>
    </row>
    <row r="1025" spans="1:11" ht="15.75" thickBot="1" x14ac:dyDescent="0.3">
      <c r="A1025" s="363" t="s">
        <v>489</v>
      </c>
      <c r="B1025" s="253"/>
      <c r="C1025" s="247">
        <v>0.8</v>
      </c>
      <c r="D1025" s="234">
        <v>0.8</v>
      </c>
      <c r="E1025" s="20"/>
      <c r="F1025" s="27"/>
      <c r="G1025" s="28"/>
      <c r="H1025" s="20"/>
      <c r="I1025" s="15"/>
      <c r="J1025" s="24"/>
      <c r="K1025" s="415"/>
    </row>
    <row r="1026" spans="1:11" ht="15.75" thickBot="1" x14ac:dyDescent="0.3">
      <c r="A1026" s="363" t="s">
        <v>133</v>
      </c>
      <c r="B1026" s="253"/>
      <c r="C1026" s="247">
        <v>6</v>
      </c>
      <c r="D1026" s="234">
        <v>6</v>
      </c>
      <c r="E1026" s="28"/>
      <c r="F1026" s="27"/>
      <c r="G1026" s="28"/>
      <c r="H1026" s="20"/>
      <c r="I1026" s="15"/>
      <c r="J1026" s="24"/>
      <c r="K1026" s="415"/>
    </row>
    <row r="1027" spans="1:11" ht="15.75" thickBot="1" x14ac:dyDescent="0.3">
      <c r="A1027" s="363" t="s">
        <v>53</v>
      </c>
      <c r="B1027" s="253"/>
      <c r="C1027" s="247">
        <v>3</v>
      </c>
      <c r="D1027" s="234">
        <v>3</v>
      </c>
      <c r="E1027" s="28"/>
      <c r="F1027" s="27"/>
      <c r="G1027" s="28"/>
      <c r="H1027" s="20"/>
      <c r="I1027" s="15"/>
      <c r="J1027" s="24"/>
      <c r="K1027" s="415"/>
    </row>
    <row r="1028" spans="1:11" ht="15.75" thickBot="1" x14ac:dyDescent="0.3">
      <c r="A1028" s="363" t="s">
        <v>508</v>
      </c>
      <c r="B1028" s="253"/>
      <c r="C1028" s="247"/>
      <c r="D1028" s="234">
        <v>80</v>
      </c>
      <c r="E1028" s="28"/>
      <c r="F1028" s="27"/>
      <c r="G1028" s="28"/>
      <c r="H1028" s="20"/>
      <c r="I1028" s="15"/>
      <c r="J1028" s="24"/>
      <c r="K1028" s="415"/>
    </row>
    <row r="1029" spans="1:11" ht="15.75" thickBot="1" x14ac:dyDescent="0.3">
      <c r="A1029" s="362" t="s">
        <v>402</v>
      </c>
      <c r="B1029" s="253" t="s">
        <v>322</v>
      </c>
      <c r="C1029" s="234"/>
      <c r="D1029" s="234"/>
      <c r="E1029" s="27">
        <v>4.9400000000000004</v>
      </c>
      <c r="F1029" s="27">
        <v>3.12</v>
      </c>
      <c r="G1029" s="27">
        <v>19.93</v>
      </c>
      <c r="H1029" s="27">
        <v>127.4</v>
      </c>
      <c r="I1029" s="27"/>
      <c r="J1029" s="24" t="s">
        <v>179</v>
      </c>
      <c r="K1029" s="415"/>
    </row>
    <row r="1030" spans="1:11" ht="15.75" thickBot="1" x14ac:dyDescent="0.3">
      <c r="A1030" s="363" t="s">
        <v>180</v>
      </c>
      <c r="B1030" s="253"/>
      <c r="C1030" s="247">
        <v>32.5</v>
      </c>
      <c r="D1030" s="234">
        <v>32.5</v>
      </c>
      <c r="E1030" s="28"/>
      <c r="F1030" s="27"/>
      <c r="G1030" s="28"/>
      <c r="H1030" s="20"/>
      <c r="I1030" s="27"/>
      <c r="J1030" s="24"/>
      <c r="K1030" s="415"/>
    </row>
    <row r="1031" spans="1:11" ht="15.75" thickBot="1" x14ac:dyDescent="0.3">
      <c r="A1031" s="363" t="s">
        <v>31</v>
      </c>
      <c r="B1031" s="253"/>
      <c r="C1031" s="247">
        <v>108.3</v>
      </c>
      <c r="D1031" s="234">
        <v>108.3</v>
      </c>
      <c r="E1031" s="28"/>
      <c r="F1031" s="27"/>
      <c r="G1031" s="28"/>
      <c r="H1031" s="20"/>
      <c r="I1031" s="27"/>
      <c r="J1031" s="24"/>
      <c r="K1031" s="415"/>
    </row>
    <row r="1032" spans="1:11" ht="15.75" thickBot="1" x14ac:dyDescent="0.3">
      <c r="A1032" s="363" t="s">
        <v>33</v>
      </c>
      <c r="B1032" s="253"/>
      <c r="C1032" s="247">
        <v>3</v>
      </c>
      <c r="D1032" s="234">
        <v>3</v>
      </c>
      <c r="E1032" s="28"/>
      <c r="F1032" s="27"/>
      <c r="G1032" s="28"/>
      <c r="H1032" s="20"/>
      <c r="I1032" s="27"/>
      <c r="J1032" s="24"/>
      <c r="K1032" s="415"/>
    </row>
    <row r="1033" spans="1:11" ht="15.75" thickBot="1" x14ac:dyDescent="0.3">
      <c r="A1033" s="364" t="s">
        <v>484</v>
      </c>
      <c r="B1033" s="253"/>
      <c r="C1033" s="247">
        <v>0.5</v>
      </c>
      <c r="D1033" s="234">
        <v>0.5</v>
      </c>
      <c r="E1033" s="28"/>
      <c r="F1033" s="27"/>
      <c r="G1033" s="28"/>
      <c r="H1033" s="20"/>
      <c r="I1033" s="15"/>
      <c r="J1033" s="24"/>
      <c r="K1033" s="415"/>
    </row>
    <row r="1034" spans="1:11" ht="15.75" thickBot="1" x14ac:dyDescent="0.3">
      <c r="A1034" s="362" t="s">
        <v>105</v>
      </c>
      <c r="B1034" s="254" t="s">
        <v>407</v>
      </c>
      <c r="C1034" s="247"/>
      <c r="D1034" s="234"/>
      <c r="E1034" s="20">
        <v>0.12</v>
      </c>
      <c r="F1034" s="27">
        <v>0.02</v>
      </c>
      <c r="G1034" s="28">
        <v>10.199999999999999</v>
      </c>
      <c r="H1034" s="20">
        <v>41</v>
      </c>
      <c r="I1034" s="27"/>
      <c r="J1034" s="24" t="s">
        <v>106</v>
      </c>
      <c r="K1034" s="415"/>
    </row>
    <row r="1035" spans="1:11" ht="15.75" thickBot="1" x14ac:dyDescent="0.3">
      <c r="A1035" s="363" t="s">
        <v>74</v>
      </c>
      <c r="B1035" s="253"/>
      <c r="C1035" s="247">
        <v>0.45</v>
      </c>
      <c r="D1035" s="234">
        <v>0.45</v>
      </c>
      <c r="E1035" s="20"/>
      <c r="F1035" s="27"/>
      <c r="G1035" s="28"/>
      <c r="H1035" s="20"/>
      <c r="I1035" s="27"/>
      <c r="J1035" s="24"/>
      <c r="K1035" s="415"/>
    </row>
    <row r="1036" spans="1:11" ht="15.75" thickBot="1" x14ac:dyDescent="0.3">
      <c r="A1036" s="363" t="s">
        <v>32</v>
      </c>
      <c r="B1036" s="253"/>
      <c r="C1036" s="247">
        <v>10</v>
      </c>
      <c r="D1036" s="234">
        <v>10</v>
      </c>
      <c r="E1036" s="20"/>
      <c r="F1036" s="27"/>
      <c r="G1036" s="20"/>
      <c r="H1036" s="20"/>
      <c r="I1036" s="27"/>
      <c r="J1036" s="24"/>
      <c r="K1036" s="415"/>
    </row>
    <row r="1037" spans="1:11" ht="15.75" thickBot="1" x14ac:dyDescent="0.3">
      <c r="A1037" s="363" t="s">
        <v>107</v>
      </c>
      <c r="B1037" s="253"/>
      <c r="C1037" s="234">
        <v>8</v>
      </c>
      <c r="D1037" s="234">
        <v>7</v>
      </c>
      <c r="E1037" s="27"/>
      <c r="F1037" s="28"/>
      <c r="G1037" s="20"/>
      <c r="H1037" s="27"/>
      <c r="I1037" s="27"/>
      <c r="J1037" s="24"/>
      <c r="K1037" s="415"/>
    </row>
    <row r="1038" spans="1:11" ht="15.75" thickBot="1" x14ac:dyDescent="0.3">
      <c r="A1038" s="363" t="s">
        <v>31</v>
      </c>
      <c r="B1038" s="253"/>
      <c r="C1038" s="234">
        <v>180</v>
      </c>
      <c r="D1038" s="234">
        <v>180</v>
      </c>
      <c r="E1038" s="27"/>
      <c r="F1038" s="28"/>
      <c r="G1038" s="27"/>
      <c r="H1038" s="28"/>
      <c r="I1038" s="27"/>
      <c r="J1038" s="24"/>
      <c r="K1038" s="415"/>
    </row>
    <row r="1039" spans="1:11" ht="24" thickBot="1" x14ac:dyDescent="0.3">
      <c r="A1039" s="362" t="s">
        <v>406</v>
      </c>
      <c r="B1039" s="255">
        <v>30</v>
      </c>
      <c r="C1039" s="254">
        <v>30</v>
      </c>
      <c r="D1039" s="234">
        <v>30</v>
      </c>
      <c r="E1039" s="27">
        <v>2.2799999999999998</v>
      </c>
      <c r="F1039" s="28">
        <v>0.24</v>
      </c>
      <c r="G1039" s="27">
        <v>14.76</v>
      </c>
      <c r="H1039" s="28">
        <v>70.5</v>
      </c>
      <c r="I1039" s="27">
        <v>0</v>
      </c>
      <c r="J1039" s="16" t="s">
        <v>435</v>
      </c>
      <c r="K1039" s="415"/>
    </row>
    <row r="1040" spans="1:11" ht="15.75" thickBot="1" x14ac:dyDescent="0.3">
      <c r="A1040" s="365" t="s">
        <v>41</v>
      </c>
      <c r="B1040" s="332">
        <v>440</v>
      </c>
      <c r="C1040" s="326"/>
      <c r="D1040" s="274"/>
      <c r="E1040" s="77">
        <f>E1017+E1029+E1034+E1039</f>
        <v>17.079999999999998</v>
      </c>
      <c r="F1040" s="77">
        <f t="shared" ref="F1040:I1040" si="49">F1017+F1029+F1034+F1039</f>
        <v>9.4799999999999986</v>
      </c>
      <c r="G1040" s="77">
        <f t="shared" si="49"/>
        <v>58.74</v>
      </c>
      <c r="H1040" s="77">
        <f t="shared" si="49"/>
        <v>387.9</v>
      </c>
      <c r="I1040" s="77">
        <f t="shared" si="49"/>
        <v>0</v>
      </c>
      <c r="J1040" s="166"/>
      <c r="K1040" s="387">
        <f>(H1040*K1041/H1041)*100</f>
        <v>24.693165614178035</v>
      </c>
    </row>
    <row r="1041" spans="1:14" ht="15.75" thickBot="1" x14ac:dyDescent="0.3">
      <c r="A1041" s="365" t="s">
        <v>76</v>
      </c>
      <c r="B1041" s="332">
        <f>B965+B971+B1009+B1015+B1040</f>
        <v>1881.5</v>
      </c>
      <c r="C1041" s="237"/>
      <c r="D1041" s="237"/>
      <c r="E1041" s="31">
        <f>E965+E971+E1009+E1015+E1040</f>
        <v>62.14</v>
      </c>
      <c r="F1041" s="31">
        <f>F965+F971+F1009+F1015+F1040</f>
        <v>52.239999999999995</v>
      </c>
      <c r="G1041" s="31">
        <f>G965+G971+G1009+G1015+G1040</f>
        <v>212.13000000000002</v>
      </c>
      <c r="H1041" s="31">
        <f>H965+H971+H1009+H1015+H1040</f>
        <v>1570.88</v>
      </c>
      <c r="I1041" s="31">
        <f>I965+I971+I1009+I1015+I1040</f>
        <v>61.08</v>
      </c>
      <c r="J1041" s="30"/>
      <c r="K1041" s="388">
        <v>1</v>
      </c>
    </row>
    <row r="1042" spans="1:14" ht="15.75" thickBot="1" x14ac:dyDescent="0.3">
      <c r="A1042" s="365" t="s">
        <v>190</v>
      </c>
      <c r="B1042" s="344">
        <f>B118+B220+B330+B425+B537+B661+B753+B851+B943+B1041</f>
        <v>18703</v>
      </c>
      <c r="C1042" s="274"/>
      <c r="D1042" s="274"/>
      <c r="E1042" s="32">
        <f>E118+E220+E330+E425+E537+E661+E753+E851+E943+E1041</f>
        <v>617.255</v>
      </c>
      <c r="F1042" s="32">
        <f>F118+F220+F330+F425+F537+F661+F753+F851+F943+F1041</f>
        <v>549.26499999999999</v>
      </c>
      <c r="G1042" s="32">
        <f>G118+G220+G330+G425+G537+G661+G753+G851+G943+G1041</f>
        <v>2377.0500000000002</v>
      </c>
      <c r="H1042" s="32">
        <f>H118+H220+H330+H425+H537+H661+H753+H851+H943+H1041</f>
        <v>16799.690000000002</v>
      </c>
      <c r="I1042" s="32">
        <f>I118+I220+I330+I425+I537+I661+I753+I851+I943+I1041</f>
        <v>448.58374999999995</v>
      </c>
      <c r="J1042" s="30"/>
      <c r="K1042" s="388">
        <v>1</v>
      </c>
    </row>
    <row r="1043" spans="1:14" x14ac:dyDescent="0.25">
      <c r="A1043" s="216"/>
      <c r="B1043" s="261"/>
      <c r="C1043" s="262"/>
      <c r="D1043" s="247"/>
      <c r="E1043" s="63"/>
      <c r="F1043" s="63"/>
      <c r="G1043" s="63"/>
      <c r="H1043" s="63"/>
      <c r="I1043" s="63"/>
      <c r="J1043" s="80"/>
    </row>
    <row r="1044" spans="1:14" x14ac:dyDescent="0.25">
      <c r="A1044" s="411" t="s">
        <v>191</v>
      </c>
      <c r="B1044" s="412"/>
      <c r="C1044" s="412"/>
      <c r="D1044" s="412"/>
      <c r="E1044" s="412"/>
      <c r="F1044" s="412"/>
      <c r="G1044" s="412"/>
      <c r="H1044" s="412"/>
      <c r="I1044" s="412"/>
      <c r="J1044" s="412"/>
      <c r="K1044" s="412"/>
    </row>
    <row r="1045" spans="1:14" ht="21.75" customHeight="1" x14ac:dyDescent="0.25">
      <c r="A1045" s="413" t="s">
        <v>419</v>
      </c>
      <c r="B1045" s="400"/>
      <c r="C1045" s="400"/>
      <c r="D1045" s="400"/>
      <c r="E1045" s="400"/>
      <c r="F1045" s="400"/>
      <c r="G1045" s="400"/>
      <c r="H1045" s="400"/>
      <c r="I1045" s="400"/>
      <c r="J1045" s="400"/>
      <c r="K1045" s="400"/>
      <c r="L1045" s="400"/>
      <c r="M1045" s="400"/>
      <c r="N1045" s="400"/>
    </row>
    <row r="1046" spans="1:14" ht="15" customHeight="1" x14ac:dyDescent="0.25">
      <c r="A1046" s="413" t="s">
        <v>192</v>
      </c>
      <c r="B1046" s="400"/>
      <c r="C1046" s="400"/>
      <c r="D1046" s="400"/>
      <c r="E1046" s="400"/>
      <c r="F1046" s="400"/>
      <c r="G1046" s="400"/>
      <c r="H1046" s="400"/>
      <c r="I1046" s="400"/>
      <c r="J1046" s="400"/>
      <c r="K1046" s="400"/>
      <c r="L1046" s="400"/>
      <c r="M1046" s="400"/>
      <c r="N1046" s="400"/>
    </row>
    <row r="1047" spans="1:14" ht="15" customHeight="1" x14ac:dyDescent="0.25">
      <c r="A1047" s="413" t="s">
        <v>193</v>
      </c>
      <c r="B1047" s="400"/>
      <c r="C1047" s="400"/>
      <c r="D1047" s="400"/>
      <c r="E1047" s="400"/>
      <c r="F1047" s="400"/>
      <c r="G1047" s="400"/>
      <c r="H1047" s="400"/>
      <c r="I1047" s="400"/>
      <c r="J1047" s="400"/>
      <c r="K1047" s="400"/>
      <c r="L1047" s="400"/>
      <c r="M1047" s="400"/>
      <c r="N1047" s="400"/>
    </row>
    <row r="1048" spans="1:14" ht="15" customHeight="1" x14ac:dyDescent="0.25">
      <c r="A1048" s="413" t="s">
        <v>194</v>
      </c>
      <c r="B1048" s="400"/>
      <c r="C1048" s="400"/>
      <c r="D1048" s="400"/>
      <c r="E1048" s="400"/>
      <c r="F1048" s="400"/>
      <c r="G1048" s="400"/>
      <c r="H1048" s="400"/>
      <c r="I1048" s="400"/>
      <c r="J1048" s="400"/>
      <c r="K1048" s="400"/>
      <c r="L1048" s="400"/>
      <c r="M1048" s="400"/>
      <c r="N1048" s="400"/>
    </row>
    <row r="1049" spans="1:14" ht="15" customHeight="1" x14ac:dyDescent="0.25">
      <c r="A1049" s="414" t="s">
        <v>195</v>
      </c>
      <c r="B1049" s="400"/>
      <c r="C1049" s="400"/>
      <c r="D1049" s="400"/>
      <c r="E1049" s="400"/>
      <c r="F1049" s="400"/>
      <c r="G1049" s="400"/>
      <c r="H1049" s="400"/>
      <c r="I1049" s="400"/>
      <c r="J1049" s="400"/>
      <c r="K1049" s="400"/>
      <c r="L1049" s="400"/>
      <c r="M1049" s="400"/>
      <c r="N1049" s="400"/>
    </row>
    <row r="1050" spans="1:14" ht="15" customHeight="1" x14ac:dyDescent="0.25">
      <c r="A1050" s="408" t="s">
        <v>196</v>
      </c>
      <c r="B1050" s="409"/>
      <c r="C1050" s="409"/>
      <c r="D1050" s="409"/>
      <c r="E1050" s="409"/>
      <c r="F1050" s="409"/>
      <c r="G1050" s="409"/>
      <c r="H1050" s="409"/>
      <c r="I1050" s="409"/>
      <c r="J1050" s="409"/>
      <c r="K1050" s="409"/>
    </row>
    <row r="1051" spans="1:14" ht="15" customHeight="1" x14ac:dyDescent="0.25">
      <c r="A1051" s="410" t="s">
        <v>537</v>
      </c>
      <c r="B1051" s="409"/>
      <c r="C1051" s="409"/>
      <c r="D1051" s="409"/>
      <c r="E1051" s="409"/>
      <c r="F1051" s="409"/>
      <c r="G1051" s="409"/>
      <c r="H1051" s="409"/>
      <c r="I1051" s="409"/>
      <c r="J1051" s="409"/>
      <c r="K1051" s="409"/>
    </row>
    <row r="1052" spans="1:14" ht="15" customHeight="1" x14ac:dyDescent="0.25">
      <c r="A1052" s="408" t="s">
        <v>197</v>
      </c>
      <c r="B1052" s="409"/>
      <c r="C1052" s="409"/>
      <c r="D1052" s="409"/>
      <c r="E1052" s="409"/>
      <c r="F1052" s="409"/>
      <c r="G1052" s="409"/>
      <c r="H1052" s="409"/>
      <c r="I1052" s="409"/>
      <c r="J1052" s="409"/>
      <c r="K1052" s="409"/>
    </row>
    <row r="1053" spans="1:14" ht="15" customHeight="1" x14ac:dyDescent="0.25">
      <c r="A1053" s="410" t="s">
        <v>538</v>
      </c>
      <c r="B1053" s="409"/>
      <c r="C1053" s="409"/>
      <c r="D1053" s="409"/>
      <c r="E1053" s="409"/>
      <c r="F1053" s="409"/>
      <c r="G1053" s="409"/>
      <c r="H1053" s="409"/>
      <c r="I1053" s="409"/>
      <c r="J1053" s="409"/>
      <c r="K1053" s="409"/>
    </row>
    <row r="1054" spans="1:14" ht="15" customHeight="1" x14ac:dyDescent="0.25">
      <c r="A1054" s="408" t="s">
        <v>441</v>
      </c>
      <c r="B1054" s="409"/>
      <c r="C1054" s="409"/>
      <c r="D1054" s="409"/>
      <c r="E1054" s="409"/>
      <c r="F1054" s="409"/>
      <c r="G1054" s="409"/>
      <c r="H1054" s="409"/>
      <c r="I1054" s="409"/>
      <c r="J1054" s="409"/>
      <c r="K1054" s="409"/>
    </row>
    <row r="1055" spans="1:14" ht="15" customHeight="1" x14ac:dyDescent="0.25">
      <c r="A1055" s="408" t="s">
        <v>198</v>
      </c>
      <c r="B1055" s="409"/>
      <c r="C1055" s="409"/>
      <c r="D1055" s="409"/>
      <c r="E1055" s="409"/>
      <c r="F1055" s="409"/>
      <c r="G1055" s="409"/>
      <c r="H1055" s="409"/>
      <c r="I1055" s="409"/>
      <c r="J1055" s="409"/>
      <c r="K1055" s="409"/>
    </row>
    <row r="1056" spans="1:14" ht="15" customHeight="1" x14ac:dyDescent="0.25">
      <c r="A1056" s="408" t="s">
        <v>199</v>
      </c>
      <c r="B1056" s="409"/>
      <c r="C1056" s="409"/>
      <c r="D1056" s="409"/>
      <c r="E1056" s="409"/>
      <c r="F1056" s="409"/>
      <c r="G1056" s="409"/>
      <c r="H1056" s="409"/>
      <c r="I1056" s="409"/>
      <c r="J1056" s="409"/>
      <c r="K1056" s="409"/>
    </row>
    <row r="1057" spans="1:11" ht="15" customHeight="1" x14ac:dyDescent="0.25">
      <c r="A1057" s="410" t="s">
        <v>539</v>
      </c>
      <c r="B1057" s="409"/>
      <c r="C1057" s="409"/>
      <c r="D1057" s="409"/>
      <c r="E1057" s="409"/>
      <c r="F1057" s="409"/>
      <c r="G1057" s="409"/>
      <c r="H1057" s="409"/>
      <c r="I1057" s="409"/>
      <c r="J1057" s="409"/>
      <c r="K1057" s="409"/>
    </row>
    <row r="1058" spans="1:11" ht="15" customHeight="1" x14ac:dyDescent="0.25">
      <c r="A1058" s="408" t="s">
        <v>315</v>
      </c>
      <c r="B1058" s="409"/>
      <c r="C1058" s="409"/>
      <c r="D1058" s="409"/>
      <c r="E1058" s="409"/>
      <c r="F1058" s="409"/>
      <c r="G1058" s="409"/>
      <c r="H1058" s="409"/>
      <c r="I1058" s="409"/>
      <c r="J1058" s="409"/>
      <c r="K1058" s="409"/>
    </row>
    <row r="1059" spans="1:11" ht="15" customHeight="1" x14ac:dyDescent="0.25">
      <c r="A1059" s="408" t="s">
        <v>200</v>
      </c>
      <c r="B1059" s="409"/>
      <c r="C1059" s="409"/>
      <c r="D1059" s="409"/>
      <c r="E1059" s="409"/>
      <c r="F1059" s="409"/>
      <c r="G1059" s="409"/>
      <c r="H1059" s="409"/>
      <c r="I1059" s="409"/>
      <c r="J1059" s="409"/>
      <c r="K1059" s="409"/>
    </row>
    <row r="1060" spans="1:11" x14ac:dyDescent="0.25">
      <c r="A1060" s="408" t="s">
        <v>201</v>
      </c>
      <c r="B1060" s="409"/>
      <c r="C1060" s="409"/>
      <c r="D1060" s="409"/>
      <c r="E1060" s="409"/>
      <c r="F1060" s="409"/>
      <c r="G1060" s="409"/>
      <c r="H1060" s="409"/>
      <c r="I1060" s="409"/>
      <c r="J1060" s="409"/>
      <c r="K1060" s="409"/>
    </row>
    <row r="1061" spans="1:11" ht="15" customHeight="1" x14ac:dyDescent="0.25">
      <c r="A1061" s="408" t="s">
        <v>316</v>
      </c>
      <c r="B1061" s="409"/>
      <c r="C1061" s="409"/>
      <c r="D1061" s="409"/>
      <c r="E1061" s="409"/>
      <c r="F1061" s="409"/>
      <c r="G1061" s="409"/>
      <c r="H1061" s="409"/>
      <c r="I1061" s="409"/>
      <c r="J1061" s="409"/>
      <c r="K1061" s="409"/>
    </row>
    <row r="1062" spans="1:11" ht="15" customHeight="1" x14ac:dyDescent="0.25">
      <c r="A1062" s="408" t="s">
        <v>202</v>
      </c>
      <c r="B1062" s="409"/>
      <c r="C1062" s="409"/>
      <c r="D1062" s="409"/>
      <c r="E1062" s="409"/>
      <c r="F1062" s="409"/>
      <c r="G1062" s="409"/>
      <c r="H1062" s="409"/>
      <c r="I1062" s="409"/>
      <c r="J1062" s="409"/>
      <c r="K1062" s="409"/>
    </row>
    <row r="1063" spans="1:11" ht="15" customHeight="1" x14ac:dyDescent="0.25">
      <c r="A1063" s="408" t="s">
        <v>317</v>
      </c>
      <c r="B1063" s="409"/>
      <c r="C1063" s="409"/>
      <c r="D1063" s="409"/>
      <c r="E1063" s="409"/>
      <c r="F1063" s="409"/>
      <c r="G1063" s="409"/>
      <c r="H1063" s="409"/>
      <c r="I1063" s="409"/>
      <c r="J1063" s="409"/>
      <c r="K1063" s="409"/>
    </row>
    <row r="1064" spans="1:11" ht="15" customHeight="1" x14ac:dyDescent="0.25">
      <c r="A1064" s="408" t="s">
        <v>203</v>
      </c>
      <c r="B1064" s="409"/>
      <c r="C1064" s="409"/>
      <c r="D1064" s="409"/>
      <c r="E1064" s="409"/>
      <c r="F1064" s="409"/>
      <c r="G1064" s="409"/>
      <c r="H1064" s="409"/>
      <c r="I1064" s="409"/>
      <c r="J1064" s="409"/>
      <c r="K1064" s="409"/>
    </row>
    <row r="1065" spans="1:11" ht="15" customHeight="1" x14ac:dyDescent="0.25">
      <c r="A1065" s="408" t="s">
        <v>204</v>
      </c>
      <c r="B1065" s="409"/>
      <c r="C1065" s="409"/>
      <c r="D1065" s="409"/>
      <c r="E1065" s="409"/>
      <c r="F1065" s="409"/>
      <c r="G1065" s="409"/>
      <c r="H1065" s="409"/>
      <c r="I1065" s="409"/>
      <c r="J1065" s="409"/>
      <c r="K1065" s="409"/>
    </row>
    <row r="1066" spans="1:11" ht="15" customHeight="1" x14ac:dyDescent="0.25">
      <c r="A1066" s="408" t="s">
        <v>318</v>
      </c>
      <c r="B1066" s="409"/>
      <c r="C1066" s="409"/>
      <c r="D1066" s="409"/>
      <c r="E1066" s="409"/>
      <c r="F1066" s="409"/>
      <c r="G1066" s="409"/>
      <c r="H1066" s="409"/>
      <c r="I1066" s="409"/>
      <c r="J1066" s="409"/>
      <c r="K1066" s="409"/>
    </row>
    <row r="1067" spans="1:11" x14ac:dyDescent="0.25">
      <c r="A1067" s="408" t="s">
        <v>205</v>
      </c>
      <c r="B1067" s="409"/>
      <c r="C1067" s="409"/>
      <c r="D1067" s="409"/>
      <c r="E1067" s="409"/>
      <c r="F1067" s="409"/>
      <c r="G1067" s="409"/>
      <c r="H1067" s="409"/>
      <c r="I1067" s="409"/>
      <c r="J1067" s="409"/>
      <c r="K1067" s="409"/>
    </row>
    <row r="1068" spans="1:11" ht="15" customHeight="1" x14ac:dyDescent="0.25">
      <c r="A1068" s="408" t="s">
        <v>206</v>
      </c>
      <c r="B1068" s="409"/>
      <c r="C1068" s="409"/>
      <c r="D1068" s="409"/>
      <c r="E1068" s="409"/>
      <c r="F1068" s="409"/>
      <c r="G1068" s="409"/>
      <c r="H1068" s="409"/>
      <c r="I1068" s="409"/>
      <c r="J1068" s="409"/>
      <c r="K1068" s="409"/>
    </row>
    <row r="1069" spans="1:11" x14ac:dyDescent="0.25">
      <c r="A1069" s="215"/>
      <c r="D1069" s="327"/>
      <c r="E1069" s="84"/>
      <c r="F1069" s="84"/>
      <c r="G1069" s="84"/>
      <c r="H1069" s="84"/>
    </row>
  </sheetData>
  <autoFilter ref="A1:J1069"/>
  <mergeCells count="90">
    <mergeCell ref="K664:K666"/>
    <mergeCell ref="K854:K856"/>
    <mergeCell ref="K756:K758"/>
    <mergeCell ref="K946:K948"/>
    <mergeCell ref="K880:K919"/>
    <mergeCell ref="K921:K925"/>
    <mergeCell ref="K927:K941"/>
    <mergeCell ref="K684:K688"/>
    <mergeCell ref="K776:K780"/>
    <mergeCell ref="K874:K878"/>
    <mergeCell ref="K667:K682"/>
    <mergeCell ref="K690:K728"/>
    <mergeCell ref="K730:K734"/>
    <mergeCell ref="K736:K751"/>
    <mergeCell ref="K759:K774"/>
    <mergeCell ref="K543:K559"/>
    <mergeCell ref="K567:K614"/>
    <mergeCell ref="K616:K620"/>
    <mergeCell ref="K561:K565"/>
    <mergeCell ref="K623:K659"/>
    <mergeCell ref="K456:K493"/>
    <mergeCell ref="K495:K499"/>
    <mergeCell ref="K501:K535"/>
    <mergeCell ref="K449:K453"/>
    <mergeCell ref="K540:K542"/>
    <mergeCell ref="K393:K402"/>
    <mergeCell ref="K404:K423"/>
    <mergeCell ref="K429:K431"/>
    <mergeCell ref="K354:K358"/>
    <mergeCell ref="K432:K447"/>
    <mergeCell ref="K294:K298"/>
    <mergeCell ref="K300:K328"/>
    <mergeCell ref="K333:K335"/>
    <mergeCell ref="K336:K352"/>
    <mergeCell ref="K360:K391"/>
    <mergeCell ref="A1061:K1061"/>
    <mergeCell ref="A1062:K1062"/>
    <mergeCell ref="K12:K28"/>
    <mergeCell ref="K82:K87"/>
    <mergeCell ref="K30:K34"/>
    <mergeCell ref="K89:K116"/>
    <mergeCell ref="K121:K123"/>
    <mergeCell ref="K124:K140"/>
    <mergeCell ref="K142:K144"/>
    <mergeCell ref="K146:K180"/>
    <mergeCell ref="K182:K197"/>
    <mergeCell ref="K199:K218"/>
    <mergeCell ref="K223:K225"/>
    <mergeCell ref="K226:K241"/>
    <mergeCell ref="K243:K247"/>
    <mergeCell ref="K249:K292"/>
    <mergeCell ref="E429:G429"/>
    <mergeCell ref="J946:J947"/>
    <mergeCell ref="A1068:K1068"/>
    <mergeCell ref="A1064:K1064"/>
    <mergeCell ref="A1053:K1053"/>
    <mergeCell ref="A1054:K1054"/>
    <mergeCell ref="A1055:K1055"/>
    <mergeCell ref="A1065:K1065"/>
    <mergeCell ref="A1066:K1066"/>
    <mergeCell ref="A1063:K1063"/>
    <mergeCell ref="A1057:K1057"/>
    <mergeCell ref="A1058:K1058"/>
    <mergeCell ref="A1056:K1056"/>
    <mergeCell ref="A1059:K1059"/>
    <mergeCell ref="A1060:K1060"/>
    <mergeCell ref="A1067:K1067"/>
    <mergeCell ref="K1016:K1039"/>
    <mergeCell ref="K966:K970"/>
    <mergeCell ref="K782:K818"/>
    <mergeCell ref="K820:K835"/>
    <mergeCell ref="K837:K849"/>
    <mergeCell ref="K857:K872"/>
    <mergeCell ref="K949:K964"/>
    <mergeCell ref="K972:K1008"/>
    <mergeCell ref="K1010:K1014"/>
    <mergeCell ref="A1050:K1050"/>
    <mergeCell ref="A1052:K1052"/>
    <mergeCell ref="A1051:K1051"/>
    <mergeCell ref="A1044:K1044"/>
    <mergeCell ref="A1045:N1045"/>
    <mergeCell ref="A1046:N1046"/>
    <mergeCell ref="A1047:N1047"/>
    <mergeCell ref="A1048:N1048"/>
    <mergeCell ref="A1049:N1049"/>
    <mergeCell ref="A4:K4"/>
    <mergeCell ref="A5:K5"/>
    <mergeCell ref="A6:K6"/>
    <mergeCell ref="K9:K11"/>
    <mergeCell ref="K36:K80"/>
  </mergeCells>
  <pageMargins left="0.39370078740157483" right="0" top="0" bottom="0" header="0.31496062992125984" footer="0.31496062992125984"/>
  <pageSetup paperSize="9" scale="75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54"/>
  <sheetViews>
    <sheetView tabSelected="1" topLeftCell="A40" workbookViewId="0">
      <selection activeCell="G1053" sqref="G1053"/>
    </sheetView>
  </sheetViews>
  <sheetFormatPr defaultRowHeight="15" x14ac:dyDescent="0.25"/>
  <cols>
    <col min="1" max="1" width="32.5703125" style="214" customWidth="1"/>
    <col min="2" max="2" width="8.7109375" style="517" customWidth="1"/>
    <col min="3" max="3" width="8.28515625" style="517" customWidth="1"/>
    <col min="4" max="4" width="8" style="317" customWidth="1"/>
    <col min="5" max="5" width="10.140625" style="5" customWidth="1"/>
    <col min="6" max="6" width="9.7109375" style="5" customWidth="1"/>
    <col min="7" max="7" width="10.28515625" style="5" customWidth="1"/>
    <col min="8" max="8" width="10" style="5" customWidth="1"/>
    <col min="9" max="9" width="11.140625" style="5" customWidth="1"/>
    <col min="10" max="10" width="10.140625" style="118" customWidth="1"/>
    <col min="11" max="11" width="7.7109375" customWidth="1"/>
    <col min="13" max="13" width="29.7109375" customWidth="1"/>
  </cols>
  <sheetData>
    <row r="1" spans="1:11" x14ac:dyDescent="0.25">
      <c r="A1" s="432"/>
      <c r="B1" s="433"/>
      <c r="C1" s="434"/>
      <c r="D1" s="435"/>
      <c r="E1" s="85"/>
      <c r="F1" s="85"/>
      <c r="G1" s="85" t="s">
        <v>0</v>
      </c>
      <c r="H1" s="1"/>
      <c r="I1" s="3"/>
      <c r="J1" s="80"/>
    </row>
    <row r="2" spans="1:11" ht="15" customHeight="1" x14ac:dyDescent="0.25">
      <c r="A2" s="432"/>
      <c r="B2" s="433"/>
      <c r="C2" s="434"/>
      <c r="D2" s="435"/>
      <c r="E2" s="85"/>
      <c r="F2" s="85"/>
      <c r="G2" s="85" t="s">
        <v>1</v>
      </c>
      <c r="H2" s="1"/>
      <c r="I2" s="3"/>
      <c r="J2" s="80"/>
    </row>
    <row r="3" spans="1:11" ht="15" customHeight="1" x14ac:dyDescent="0.25">
      <c r="A3" s="432"/>
      <c r="B3" s="433"/>
      <c r="C3" s="434"/>
      <c r="D3" s="435"/>
      <c r="E3" s="85"/>
      <c r="F3" s="85"/>
      <c r="G3" s="85" t="s">
        <v>2</v>
      </c>
      <c r="H3" s="85"/>
      <c r="I3" s="3"/>
      <c r="J3" s="80"/>
    </row>
    <row r="4" spans="1:11" ht="15" customHeight="1" x14ac:dyDescent="0.25">
      <c r="A4" s="432"/>
      <c r="B4" s="437"/>
      <c r="C4" s="437"/>
      <c r="D4" s="438" t="s">
        <v>3</v>
      </c>
      <c r="E4" s="87"/>
      <c r="F4" s="87"/>
      <c r="G4" s="87"/>
      <c r="H4" s="87"/>
      <c r="I4" s="86"/>
      <c r="J4" s="430"/>
    </row>
    <row r="5" spans="1:11" ht="15" customHeight="1" x14ac:dyDescent="0.25">
      <c r="A5" s="432"/>
      <c r="B5" s="437"/>
      <c r="C5" s="437"/>
      <c r="D5" s="439" t="s">
        <v>4</v>
      </c>
      <c r="E5" s="88"/>
      <c r="F5" s="88"/>
      <c r="G5" s="88"/>
      <c r="H5" s="88"/>
      <c r="I5" s="86"/>
      <c r="J5" s="430"/>
    </row>
    <row r="6" spans="1:11" ht="15" customHeight="1" x14ac:dyDescent="0.25">
      <c r="A6" s="431"/>
      <c r="B6" s="207"/>
      <c r="C6" s="207"/>
      <c r="D6" s="208" t="s">
        <v>387</v>
      </c>
      <c r="E6" s="208"/>
      <c r="F6" s="208"/>
      <c r="G6" s="208"/>
      <c r="H6" s="88"/>
      <c r="I6" s="86"/>
      <c r="J6" s="25"/>
    </row>
    <row r="7" spans="1:11" ht="15.75" customHeight="1" x14ac:dyDescent="0.25">
      <c r="A7" s="432"/>
      <c r="B7" s="432"/>
      <c r="C7" s="441"/>
      <c r="D7" s="214"/>
      <c r="J7" s="80"/>
    </row>
    <row r="8" spans="1:11" ht="23.25" customHeight="1" x14ac:dyDescent="0.25">
      <c r="A8" s="520" t="s">
        <v>7</v>
      </c>
      <c r="B8" s="521" t="s">
        <v>8</v>
      </c>
      <c r="C8" s="522" t="s">
        <v>9</v>
      </c>
      <c r="D8" s="521" t="s">
        <v>9</v>
      </c>
      <c r="E8" s="523" t="s">
        <v>10</v>
      </c>
      <c r="F8" s="524"/>
      <c r="G8" s="525"/>
      <c r="H8" s="526" t="s">
        <v>11</v>
      </c>
      <c r="I8" s="527" t="s">
        <v>207</v>
      </c>
      <c r="J8" s="528" t="s">
        <v>78</v>
      </c>
      <c r="K8" s="426" t="s">
        <v>540</v>
      </c>
    </row>
    <row r="9" spans="1:11" ht="15.75" customHeight="1" thickBot="1" x14ac:dyDescent="0.3">
      <c r="A9" s="529" t="s">
        <v>14</v>
      </c>
      <c r="B9" s="239" t="s">
        <v>15</v>
      </c>
      <c r="C9" s="444" t="s">
        <v>16</v>
      </c>
      <c r="D9" s="445" t="s">
        <v>16</v>
      </c>
      <c r="E9" s="58"/>
      <c r="F9" s="40"/>
      <c r="G9" s="40"/>
      <c r="H9" s="15" t="s">
        <v>208</v>
      </c>
      <c r="I9" s="38"/>
      <c r="J9" s="29" t="s">
        <v>79</v>
      </c>
      <c r="K9" s="427"/>
    </row>
    <row r="10" spans="1:11" ht="15.75" customHeight="1" thickBot="1" x14ac:dyDescent="0.3">
      <c r="A10" s="530"/>
      <c r="B10" s="445"/>
      <c r="C10" s="446" t="s">
        <v>18</v>
      </c>
      <c r="D10" s="445" t="s">
        <v>19</v>
      </c>
      <c r="E10" s="18" t="s">
        <v>20</v>
      </c>
      <c r="F10" s="18" t="s">
        <v>21</v>
      </c>
      <c r="G10" s="41" t="s">
        <v>22</v>
      </c>
      <c r="H10" s="18" t="s">
        <v>23</v>
      </c>
      <c r="I10" s="19" t="s">
        <v>24</v>
      </c>
      <c r="J10" s="181"/>
      <c r="K10" s="428"/>
    </row>
    <row r="11" spans="1:11" ht="23.25" customHeight="1" x14ac:dyDescent="0.25">
      <c r="A11" s="531" t="s">
        <v>392</v>
      </c>
      <c r="B11" s="239" t="s">
        <v>209</v>
      </c>
      <c r="C11" s="444"/>
      <c r="D11" s="239"/>
      <c r="E11" s="20">
        <v>3.6</v>
      </c>
      <c r="F11" s="27">
        <v>5.3</v>
      </c>
      <c r="G11" s="27">
        <v>17</v>
      </c>
      <c r="H11" s="20">
        <v>130</v>
      </c>
      <c r="I11" s="20">
        <v>0.21375</v>
      </c>
      <c r="J11" s="24" t="s">
        <v>27</v>
      </c>
      <c r="K11" s="423"/>
    </row>
    <row r="12" spans="1:11" ht="15.75" customHeight="1" x14ac:dyDescent="0.25">
      <c r="A12" s="529" t="s">
        <v>28</v>
      </c>
      <c r="B12" s="239"/>
      <c r="C12" s="444">
        <v>11</v>
      </c>
      <c r="D12" s="239">
        <v>11</v>
      </c>
      <c r="E12" s="27"/>
      <c r="F12" s="27"/>
      <c r="G12" s="27"/>
      <c r="H12" s="20"/>
      <c r="I12" s="20"/>
      <c r="J12" s="24"/>
      <c r="K12" s="423"/>
    </row>
    <row r="13" spans="1:11" ht="15.75" customHeight="1" x14ac:dyDescent="0.25">
      <c r="A13" s="529" t="s">
        <v>29</v>
      </c>
      <c r="B13" s="239"/>
      <c r="C13" s="444">
        <v>8</v>
      </c>
      <c r="D13" s="239">
        <v>8</v>
      </c>
      <c r="E13" s="27"/>
      <c r="F13" s="28"/>
      <c r="G13" s="27"/>
      <c r="H13" s="28"/>
      <c r="I13" s="20"/>
      <c r="J13" s="24"/>
      <c r="K13" s="423"/>
    </row>
    <row r="14" spans="1:11" ht="15.75" customHeight="1" x14ac:dyDescent="0.25">
      <c r="A14" s="529" t="s">
        <v>30</v>
      </c>
      <c r="B14" s="239"/>
      <c r="C14" s="444">
        <v>80</v>
      </c>
      <c r="D14" s="239">
        <v>80</v>
      </c>
      <c r="E14" s="27"/>
      <c r="F14" s="28"/>
      <c r="G14" s="27"/>
      <c r="H14" s="28"/>
      <c r="I14" s="20"/>
      <c r="J14" s="24"/>
      <c r="K14" s="423"/>
    </row>
    <row r="15" spans="1:11" ht="15.75" customHeight="1" x14ac:dyDescent="0.25">
      <c r="A15" s="529" t="s">
        <v>31</v>
      </c>
      <c r="B15" s="239"/>
      <c r="C15" s="444">
        <v>52</v>
      </c>
      <c r="D15" s="239">
        <v>52</v>
      </c>
      <c r="E15" s="27"/>
      <c r="F15" s="28"/>
      <c r="G15" s="27"/>
      <c r="H15" s="28"/>
      <c r="I15" s="20"/>
      <c r="J15" s="24"/>
      <c r="K15" s="423"/>
    </row>
    <row r="16" spans="1:11" ht="15.75" customHeight="1" x14ac:dyDescent="0.25">
      <c r="A16" s="529" t="s">
        <v>32</v>
      </c>
      <c r="B16" s="239"/>
      <c r="C16" s="444">
        <v>4</v>
      </c>
      <c r="D16" s="239">
        <v>4</v>
      </c>
      <c r="E16" s="27"/>
      <c r="F16" s="28"/>
      <c r="G16" s="27"/>
      <c r="H16" s="28"/>
      <c r="I16" s="20"/>
      <c r="J16" s="24"/>
      <c r="K16" s="423"/>
    </row>
    <row r="17" spans="1:11" ht="15.75" customHeight="1" x14ac:dyDescent="0.25">
      <c r="A17" s="532" t="s">
        <v>484</v>
      </c>
      <c r="B17" s="239"/>
      <c r="C17" s="444">
        <v>0.8</v>
      </c>
      <c r="D17" s="239">
        <v>0.8</v>
      </c>
      <c r="E17" s="27"/>
      <c r="F17" s="28"/>
      <c r="G17" s="27"/>
      <c r="H17" s="28"/>
      <c r="I17" s="20"/>
      <c r="J17" s="24"/>
      <c r="K17" s="423"/>
    </row>
    <row r="18" spans="1:11" ht="15.75" customHeight="1" x14ac:dyDescent="0.25">
      <c r="A18" s="529" t="s">
        <v>33</v>
      </c>
      <c r="B18" s="239"/>
      <c r="C18" s="444">
        <v>4</v>
      </c>
      <c r="D18" s="239">
        <v>4</v>
      </c>
      <c r="E18" s="27"/>
      <c r="F18" s="28"/>
      <c r="G18" s="27"/>
      <c r="H18" s="28"/>
      <c r="I18" s="20"/>
      <c r="J18" s="24"/>
      <c r="K18" s="423"/>
    </row>
    <row r="19" spans="1:11" ht="15.75" customHeight="1" x14ac:dyDescent="0.25">
      <c r="A19" s="531" t="s">
        <v>34</v>
      </c>
      <c r="B19" s="239">
        <v>165</v>
      </c>
      <c r="C19" s="447"/>
      <c r="D19" s="447"/>
      <c r="E19" s="34">
        <v>2.57</v>
      </c>
      <c r="F19" s="26">
        <v>2.2000000000000002</v>
      </c>
      <c r="G19" s="26">
        <v>11.69</v>
      </c>
      <c r="H19" s="26">
        <v>77</v>
      </c>
      <c r="I19" s="34">
        <v>0.16</v>
      </c>
      <c r="J19" s="24" t="s">
        <v>210</v>
      </c>
      <c r="K19" s="423"/>
    </row>
    <row r="20" spans="1:11" ht="15.75" customHeight="1" x14ac:dyDescent="0.25">
      <c r="A20" s="529" t="s">
        <v>36</v>
      </c>
      <c r="B20" s="239"/>
      <c r="C20" s="233">
        <v>2</v>
      </c>
      <c r="D20" s="233">
        <v>2</v>
      </c>
      <c r="E20" s="34"/>
      <c r="F20" s="34"/>
      <c r="G20" s="34"/>
      <c r="H20" s="34"/>
      <c r="I20" s="34"/>
      <c r="J20" s="24"/>
      <c r="K20" s="423"/>
    </row>
    <row r="21" spans="1:11" ht="15.75" customHeight="1" x14ac:dyDescent="0.25">
      <c r="A21" s="529" t="s">
        <v>32</v>
      </c>
      <c r="B21" s="239"/>
      <c r="C21" s="233">
        <v>7.7</v>
      </c>
      <c r="D21" s="233">
        <v>7.7</v>
      </c>
      <c r="E21" s="34"/>
      <c r="F21" s="26"/>
      <c r="G21" s="26"/>
      <c r="H21" s="26"/>
      <c r="I21" s="34"/>
      <c r="J21" s="24"/>
      <c r="K21" s="423"/>
    </row>
    <row r="22" spans="1:11" ht="15.75" customHeight="1" x14ac:dyDescent="0.25">
      <c r="A22" s="529" t="s">
        <v>30</v>
      </c>
      <c r="B22" s="239"/>
      <c r="C22" s="233">
        <v>75</v>
      </c>
      <c r="D22" s="233">
        <v>75</v>
      </c>
      <c r="E22" s="34"/>
      <c r="F22" s="26"/>
      <c r="G22" s="26"/>
      <c r="H22" s="26"/>
      <c r="I22" s="34"/>
      <c r="J22" s="24"/>
      <c r="K22" s="423"/>
    </row>
    <row r="23" spans="1:11" ht="15.75" customHeight="1" x14ac:dyDescent="0.25">
      <c r="A23" s="529" t="s">
        <v>81</v>
      </c>
      <c r="B23" s="239"/>
      <c r="C23" s="278">
        <v>106</v>
      </c>
      <c r="D23" s="233">
        <v>106</v>
      </c>
      <c r="E23" s="34"/>
      <c r="F23" s="26"/>
      <c r="G23" s="33"/>
      <c r="H23" s="26"/>
      <c r="I23" s="33"/>
      <c r="J23" s="24"/>
      <c r="K23" s="423"/>
    </row>
    <row r="24" spans="1:11" ht="15.75" customHeight="1" x14ac:dyDescent="0.25">
      <c r="A24" s="531" t="s">
        <v>37</v>
      </c>
      <c r="B24" s="248" t="s">
        <v>211</v>
      </c>
      <c r="C24" s="448"/>
      <c r="D24" s="447"/>
      <c r="E24" s="34">
        <v>1.9</v>
      </c>
      <c r="F24" s="26">
        <v>4.4000000000000004</v>
      </c>
      <c r="G24" s="33">
        <v>13</v>
      </c>
      <c r="H24" s="26">
        <v>99</v>
      </c>
      <c r="I24" s="33"/>
      <c r="J24" s="24" t="s">
        <v>39</v>
      </c>
      <c r="K24" s="423"/>
    </row>
    <row r="25" spans="1:11" ht="15.75" customHeight="1" x14ac:dyDescent="0.25">
      <c r="A25" s="529" t="s">
        <v>40</v>
      </c>
      <c r="B25" s="239"/>
      <c r="C25" s="278">
        <v>25</v>
      </c>
      <c r="D25" s="233">
        <v>25</v>
      </c>
      <c r="E25" s="34"/>
      <c r="F25" s="26"/>
      <c r="G25" s="26"/>
      <c r="H25" s="26"/>
      <c r="I25" s="34"/>
      <c r="J25" s="24"/>
      <c r="K25" s="423"/>
    </row>
    <row r="26" spans="1:11" ht="15.75" customHeight="1" thickBot="1" x14ac:dyDescent="0.3">
      <c r="A26" s="529" t="s">
        <v>33</v>
      </c>
      <c r="B26" s="239"/>
      <c r="C26" s="278">
        <v>5</v>
      </c>
      <c r="D26" s="233">
        <v>5</v>
      </c>
      <c r="E26" s="34" t="s">
        <v>5</v>
      </c>
      <c r="F26" s="26"/>
      <c r="G26" s="26"/>
      <c r="H26" s="26"/>
      <c r="I26" s="34"/>
      <c r="J26" s="24"/>
      <c r="K26" s="423"/>
    </row>
    <row r="27" spans="1:11" ht="15.75" customHeight="1" thickBot="1" x14ac:dyDescent="0.3">
      <c r="A27" s="533" t="s">
        <v>41</v>
      </c>
      <c r="B27" s="449">
        <v>349</v>
      </c>
      <c r="C27" s="450"/>
      <c r="D27" s="446"/>
      <c r="E27" s="93">
        <f>E11+E19+E24</f>
        <v>8.07</v>
      </c>
      <c r="F27" s="93">
        <f t="shared" ref="F27:I27" si="0">F11+F19+F24</f>
        <v>11.9</v>
      </c>
      <c r="G27" s="93">
        <f t="shared" si="0"/>
        <v>41.69</v>
      </c>
      <c r="H27" s="93">
        <f t="shared" si="0"/>
        <v>306</v>
      </c>
      <c r="I27" s="93">
        <f t="shared" si="0"/>
        <v>0.37375000000000003</v>
      </c>
      <c r="J27" s="166"/>
      <c r="K27" s="188">
        <f>(H27*K118/H118)*100</f>
        <v>20.957468666529692</v>
      </c>
    </row>
    <row r="28" spans="1:11" ht="15.75" customHeight="1" x14ac:dyDescent="0.25">
      <c r="A28" s="534" t="s">
        <v>42</v>
      </c>
      <c r="B28" s="239"/>
      <c r="C28" s="444"/>
      <c r="D28" s="239"/>
      <c r="E28" s="27"/>
      <c r="F28" s="27"/>
      <c r="G28" s="27"/>
      <c r="H28" s="27"/>
      <c r="I28" s="20"/>
      <c r="J28" s="6"/>
      <c r="K28" s="422"/>
    </row>
    <row r="29" spans="1:11" ht="15.75" customHeight="1" x14ac:dyDescent="0.25">
      <c r="A29" s="531" t="s">
        <v>43</v>
      </c>
      <c r="B29" s="239">
        <v>200</v>
      </c>
      <c r="C29" s="240">
        <v>200</v>
      </c>
      <c r="D29" s="239">
        <v>200</v>
      </c>
      <c r="E29" s="20">
        <v>1</v>
      </c>
      <c r="F29" s="27">
        <v>0</v>
      </c>
      <c r="G29" s="28">
        <v>20.2</v>
      </c>
      <c r="H29" s="27">
        <v>85.34</v>
      </c>
      <c r="I29" s="20">
        <v>4</v>
      </c>
      <c r="J29" s="24" t="s">
        <v>403</v>
      </c>
      <c r="K29" s="423"/>
    </row>
    <row r="30" spans="1:11" ht="15.75" customHeight="1" x14ac:dyDescent="0.25">
      <c r="A30" s="529" t="s">
        <v>292</v>
      </c>
      <c r="B30" s="239"/>
      <c r="C30" s="249"/>
      <c r="D30" s="233"/>
      <c r="E30" s="20"/>
      <c r="F30" s="27"/>
      <c r="G30" s="28"/>
      <c r="H30" s="27"/>
      <c r="I30" s="20"/>
      <c r="J30" s="24"/>
      <c r="K30" s="423"/>
    </row>
    <row r="31" spans="1:11" ht="15.75" customHeight="1" x14ac:dyDescent="0.25">
      <c r="A31" s="531" t="s">
        <v>65</v>
      </c>
      <c r="B31" s="241">
        <v>80</v>
      </c>
      <c r="C31" s="242">
        <v>91.2</v>
      </c>
      <c r="D31" s="241">
        <v>80</v>
      </c>
      <c r="E31" s="140">
        <v>0.32</v>
      </c>
      <c r="F31" s="141">
        <v>0.32</v>
      </c>
      <c r="G31" s="142">
        <v>7.84</v>
      </c>
      <c r="H31" s="141">
        <v>35.200000000000003</v>
      </c>
      <c r="I31" s="141">
        <v>8</v>
      </c>
      <c r="J31" s="24" t="s">
        <v>252</v>
      </c>
      <c r="K31" s="423"/>
    </row>
    <row r="32" spans="1:11" ht="15.75" customHeight="1" thickBot="1" x14ac:dyDescent="0.3">
      <c r="A32" s="529" t="s">
        <v>532</v>
      </c>
      <c r="B32" s="243"/>
      <c r="C32" s="244"/>
      <c r="D32" s="245"/>
      <c r="E32" s="140"/>
      <c r="F32" s="141"/>
      <c r="G32" s="142"/>
      <c r="H32" s="141"/>
      <c r="I32" s="143"/>
      <c r="J32" s="24" t="s">
        <v>253</v>
      </c>
      <c r="K32" s="424"/>
    </row>
    <row r="33" spans="1:11" ht="15.75" customHeight="1" thickBot="1" x14ac:dyDescent="0.3">
      <c r="A33" s="533" t="s">
        <v>41</v>
      </c>
      <c r="B33" s="451">
        <v>280</v>
      </c>
      <c r="C33" s="452"/>
      <c r="D33" s="453"/>
      <c r="E33" s="32">
        <f>E29+E31</f>
        <v>1.32</v>
      </c>
      <c r="F33" s="32">
        <f t="shared" ref="F33:I33" si="1">F29+F31</f>
        <v>0.32</v>
      </c>
      <c r="G33" s="32">
        <f t="shared" si="1"/>
        <v>28.04</v>
      </c>
      <c r="H33" s="32">
        <f t="shared" si="1"/>
        <v>120.54</v>
      </c>
      <c r="I33" s="32">
        <f t="shared" si="1"/>
        <v>12</v>
      </c>
      <c r="J33" s="166"/>
      <c r="K33" s="188">
        <f>(H33*K118/H118)*100</f>
        <v>8.25559893158003</v>
      </c>
    </row>
    <row r="34" spans="1:11" ht="15.75" customHeight="1" x14ac:dyDescent="0.25">
      <c r="A34" s="534" t="s">
        <v>44</v>
      </c>
      <c r="B34" s="454"/>
      <c r="C34" s="454"/>
      <c r="D34" s="292"/>
      <c r="E34" s="8"/>
      <c r="F34" s="393"/>
      <c r="G34" s="8"/>
      <c r="H34" s="393"/>
      <c r="I34" s="57"/>
      <c r="J34" s="110"/>
      <c r="K34" s="422"/>
    </row>
    <row r="35" spans="1:11" ht="24.75" customHeight="1" x14ac:dyDescent="0.25">
      <c r="A35" s="531" t="s">
        <v>312</v>
      </c>
      <c r="B35" s="233">
        <v>30</v>
      </c>
      <c r="C35" s="247"/>
      <c r="D35" s="234"/>
      <c r="E35" s="28">
        <v>0.89</v>
      </c>
      <c r="F35" s="27">
        <v>1.56</v>
      </c>
      <c r="G35" s="28">
        <v>1.88</v>
      </c>
      <c r="H35" s="20">
        <v>25.08</v>
      </c>
      <c r="I35" s="27">
        <v>3.3</v>
      </c>
      <c r="J35" s="24" t="s">
        <v>379</v>
      </c>
      <c r="K35" s="423"/>
    </row>
    <row r="36" spans="1:11" ht="15.75" customHeight="1" x14ac:dyDescent="0.25">
      <c r="A36" s="529" t="s">
        <v>380</v>
      </c>
      <c r="B36" s="233"/>
      <c r="C36" s="247">
        <v>47.5</v>
      </c>
      <c r="D36" s="234">
        <v>28.5</v>
      </c>
      <c r="E36" s="28"/>
      <c r="F36" s="27"/>
      <c r="G36" s="28"/>
      <c r="H36" s="20"/>
      <c r="I36" s="27"/>
      <c r="J36" s="24"/>
      <c r="K36" s="423"/>
    </row>
    <row r="37" spans="1:11" ht="15.75" customHeight="1" x14ac:dyDescent="0.25">
      <c r="A37" s="529" t="s">
        <v>225</v>
      </c>
      <c r="B37" s="233"/>
      <c r="C37" s="287">
        <v>1.5</v>
      </c>
      <c r="D37" s="267">
        <v>1.5</v>
      </c>
      <c r="E37" s="124"/>
      <c r="F37" s="124"/>
      <c r="G37" s="28"/>
      <c r="H37" s="83"/>
      <c r="I37" s="28"/>
      <c r="J37" s="24"/>
      <c r="K37" s="423"/>
    </row>
    <row r="38" spans="1:11" ht="26.25" customHeight="1" x14ac:dyDescent="0.25">
      <c r="A38" s="531" t="s">
        <v>477</v>
      </c>
      <c r="B38" s="233" t="s">
        <v>216</v>
      </c>
      <c r="C38" s="247"/>
      <c r="D38" s="234"/>
      <c r="E38" s="28">
        <v>5.01</v>
      </c>
      <c r="F38" s="27">
        <v>22.51</v>
      </c>
      <c r="G38" s="28">
        <v>13.83</v>
      </c>
      <c r="H38" s="20">
        <v>109.39</v>
      </c>
      <c r="I38" s="27">
        <v>5.28</v>
      </c>
      <c r="J38" s="24" t="s">
        <v>212</v>
      </c>
      <c r="K38" s="423"/>
    </row>
    <row r="39" spans="1:11" ht="15.75" customHeight="1" x14ac:dyDescent="0.25">
      <c r="A39" s="529" t="s">
        <v>309</v>
      </c>
      <c r="B39" s="248"/>
      <c r="C39" s="233">
        <v>11.9</v>
      </c>
      <c r="D39" s="249">
        <v>11.4</v>
      </c>
      <c r="E39" s="27"/>
      <c r="F39" s="27"/>
      <c r="G39" s="28"/>
      <c r="H39" s="27"/>
      <c r="I39" s="20"/>
      <c r="J39" s="24"/>
      <c r="K39" s="423"/>
    </row>
    <row r="40" spans="1:11" ht="15.75" customHeight="1" x14ac:dyDescent="0.25">
      <c r="A40" s="529" t="s">
        <v>527</v>
      </c>
      <c r="B40" s="248"/>
      <c r="C40" s="233"/>
      <c r="D40" s="249">
        <v>11.4</v>
      </c>
      <c r="E40" s="27"/>
      <c r="F40" s="27"/>
      <c r="G40" s="28"/>
      <c r="H40" s="27"/>
      <c r="I40" s="20"/>
      <c r="J40" s="24"/>
      <c r="K40" s="423"/>
    </row>
    <row r="41" spans="1:11" ht="15.75" customHeight="1" x14ac:dyDescent="0.25">
      <c r="A41" s="529" t="s">
        <v>47</v>
      </c>
      <c r="B41" s="248"/>
      <c r="C41" s="233">
        <v>1.19</v>
      </c>
      <c r="D41" s="249">
        <v>1</v>
      </c>
      <c r="E41" s="27"/>
      <c r="F41" s="27"/>
      <c r="G41" s="28"/>
      <c r="H41" s="27"/>
      <c r="I41" s="20"/>
      <c r="J41" s="24"/>
      <c r="K41" s="423"/>
    </row>
    <row r="42" spans="1:11" ht="15.75" customHeight="1" x14ac:dyDescent="0.25">
      <c r="A42" s="529" t="s">
        <v>48</v>
      </c>
      <c r="B42" s="248"/>
      <c r="C42" s="233">
        <v>0.96</v>
      </c>
      <c r="D42" s="249">
        <v>0.8</v>
      </c>
      <c r="E42" s="27"/>
      <c r="F42" s="27"/>
      <c r="G42" s="28"/>
      <c r="H42" s="27"/>
      <c r="I42" s="20"/>
      <c r="J42" s="24"/>
      <c r="K42" s="423"/>
    </row>
    <row r="43" spans="1:11" ht="15.75" customHeight="1" x14ac:dyDescent="0.25">
      <c r="A43" s="529" t="s">
        <v>49</v>
      </c>
      <c r="B43" s="248"/>
      <c r="C43" s="233">
        <v>1</v>
      </c>
      <c r="D43" s="249">
        <v>1</v>
      </c>
      <c r="E43" s="27"/>
      <c r="F43" s="27"/>
      <c r="G43" s="28"/>
      <c r="H43" s="27"/>
      <c r="I43" s="20"/>
      <c r="J43" s="24"/>
      <c r="K43" s="423"/>
    </row>
    <row r="44" spans="1:11" ht="15.75" customHeight="1" x14ac:dyDescent="0.25">
      <c r="A44" s="532" t="s">
        <v>484</v>
      </c>
      <c r="B44" s="248"/>
      <c r="C44" s="233">
        <v>1</v>
      </c>
      <c r="D44" s="249">
        <v>1</v>
      </c>
      <c r="E44" s="27"/>
      <c r="F44" s="27"/>
      <c r="G44" s="28"/>
      <c r="H44" s="27"/>
      <c r="I44" s="20"/>
      <c r="J44" s="24"/>
      <c r="K44" s="423"/>
    </row>
    <row r="45" spans="1:11" ht="15.75" customHeight="1" x14ac:dyDescent="0.25">
      <c r="A45" s="529" t="s">
        <v>50</v>
      </c>
      <c r="B45" s="248"/>
      <c r="C45" s="248"/>
      <c r="D45" s="249">
        <v>14.3</v>
      </c>
      <c r="E45" s="27"/>
      <c r="F45" s="27"/>
      <c r="G45" s="28"/>
      <c r="H45" s="27"/>
      <c r="I45" s="20"/>
      <c r="J45" s="24"/>
      <c r="K45" s="423"/>
    </row>
    <row r="46" spans="1:11" ht="15.75" customHeight="1" x14ac:dyDescent="0.25">
      <c r="A46" s="529" t="s">
        <v>353</v>
      </c>
      <c r="B46" s="248"/>
      <c r="C46" s="250"/>
      <c r="D46" s="251">
        <v>10</v>
      </c>
      <c r="E46" s="28"/>
      <c r="F46" s="27"/>
      <c r="G46" s="28"/>
      <c r="H46" s="20"/>
      <c r="I46" s="20"/>
      <c r="J46" s="24"/>
      <c r="K46" s="423"/>
    </row>
    <row r="47" spans="1:11" ht="15.75" customHeight="1" x14ac:dyDescent="0.25">
      <c r="A47" s="529" t="s">
        <v>51</v>
      </c>
      <c r="B47" s="233"/>
      <c r="C47" s="247">
        <v>59.9</v>
      </c>
      <c r="D47" s="234">
        <v>45</v>
      </c>
      <c r="E47" s="28"/>
      <c r="F47" s="27"/>
      <c r="G47" s="28"/>
      <c r="H47" s="20"/>
      <c r="I47" s="27"/>
      <c r="J47" s="24"/>
      <c r="K47" s="423"/>
    </row>
    <row r="48" spans="1:11" ht="15.75" customHeight="1" x14ac:dyDescent="0.25">
      <c r="A48" s="529" t="s">
        <v>52</v>
      </c>
      <c r="B48" s="233"/>
      <c r="C48" s="247">
        <v>7.5</v>
      </c>
      <c r="D48" s="234">
        <v>6</v>
      </c>
      <c r="E48" s="28"/>
      <c r="F48" s="27"/>
      <c r="G48" s="28"/>
      <c r="H48" s="20"/>
      <c r="I48" s="27"/>
      <c r="J48" s="24"/>
      <c r="K48" s="423"/>
    </row>
    <row r="49" spans="1:11" ht="15.75" customHeight="1" x14ac:dyDescent="0.25">
      <c r="A49" s="529" t="s">
        <v>47</v>
      </c>
      <c r="B49" s="233"/>
      <c r="C49" s="247">
        <v>7.14</v>
      </c>
      <c r="D49" s="234">
        <v>6</v>
      </c>
      <c r="E49" s="28"/>
      <c r="F49" s="27"/>
      <c r="G49" s="28"/>
      <c r="H49" s="20"/>
      <c r="I49" s="27"/>
      <c r="J49" s="24"/>
      <c r="K49" s="423"/>
    </row>
    <row r="50" spans="1:11" ht="15.75" customHeight="1" x14ac:dyDescent="0.25">
      <c r="A50" s="529" t="s">
        <v>478</v>
      </c>
      <c r="B50" s="233"/>
      <c r="C50" s="247">
        <v>6</v>
      </c>
      <c r="D50" s="234">
        <v>6</v>
      </c>
      <c r="E50" s="28"/>
      <c r="F50" s="27"/>
      <c r="G50" s="28"/>
      <c r="H50" s="20"/>
      <c r="I50" s="27"/>
      <c r="J50" s="24"/>
      <c r="K50" s="423"/>
    </row>
    <row r="51" spans="1:11" ht="15.75" customHeight="1" x14ac:dyDescent="0.25">
      <c r="A51" s="529" t="s">
        <v>53</v>
      </c>
      <c r="B51" s="233"/>
      <c r="C51" s="247">
        <v>3</v>
      </c>
      <c r="D51" s="234">
        <v>3</v>
      </c>
      <c r="E51" s="28"/>
      <c r="F51" s="27"/>
      <c r="G51" s="28"/>
      <c r="H51" s="20"/>
      <c r="I51" s="27"/>
      <c r="J51" s="24"/>
      <c r="K51" s="423"/>
    </row>
    <row r="52" spans="1:11" ht="15.75" customHeight="1" x14ac:dyDescent="0.25">
      <c r="A52" s="532" t="s">
        <v>484</v>
      </c>
      <c r="B52" s="233"/>
      <c r="C52" s="247">
        <v>1</v>
      </c>
      <c r="D52" s="234">
        <v>1</v>
      </c>
      <c r="E52" s="28"/>
      <c r="F52" s="27"/>
      <c r="G52" s="28"/>
      <c r="H52" s="20"/>
      <c r="I52" s="15"/>
      <c r="J52" s="24"/>
      <c r="K52" s="423"/>
    </row>
    <row r="53" spans="1:11" ht="15.75" customHeight="1" x14ac:dyDescent="0.25">
      <c r="A53" s="529" t="s">
        <v>31</v>
      </c>
      <c r="B53" s="233"/>
      <c r="C53" s="247">
        <v>114</v>
      </c>
      <c r="D53" s="234">
        <v>114</v>
      </c>
      <c r="E53" s="28"/>
      <c r="F53" s="27"/>
      <c r="G53" s="28"/>
      <c r="H53" s="20"/>
      <c r="I53" s="15"/>
      <c r="J53" s="24"/>
      <c r="K53" s="423"/>
    </row>
    <row r="54" spans="1:11" ht="15.75" customHeight="1" x14ac:dyDescent="0.25">
      <c r="A54" s="531" t="s">
        <v>365</v>
      </c>
      <c r="B54" s="233">
        <v>50</v>
      </c>
      <c r="C54" s="254"/>
      <c r="D54" s="287"/>
      <c r="E54" s="124">
        <v>7.45</v>
      </c>
      <c r="F54" s="129">
        <v>5.5</v>
      </c>
      <c r="G54" s="28">
        <v>7.28</v>
      </c>
      <c r="H54" s="83">
        <v>108.13</v>
      </c>
      <c r="I54" s="49"/>
      <c r="J54" s="24" t="s">
        <v>464</v>
      </c>
      <c r="K54" s="423"/>
    </row>
    <row r="55" spans="1:11" ht="15.75" customHeight="1" x14ac:dyDescent="0.25">
      <c r="A55" s="535" t="s">
        <v>309</v>
      </c>
      <c r="B55" s="313"/>
      <c r="C55" s="455">
        <v>36.57</v>
      </c>
      <c r="D55" s="456">
        <v>35</v>
      </c>
      <c r="E55" s="124"/>
      <c r="F55" s="124"/>
      <c r="G55" s="124"/>
      <c r="H55" s="124"/>
      <c r="I55" s="49"/>
      <c r="J55" s="24"/>
      <c r="K55" s="423"/>
    </row>
    <row r="56" spans="1:11" ht="15.75" customHeight="1" x14ac:dyDescent="0.25">
      <c r="A56" s="535" t="s">
        <v>527</v>
      </c>
      <c r="B56" s="313"/>
      <c r="C56" s="455"/>
      <c r="D56" s="456">
        <v>35</v>
      </c>
      <c r="E56" s="124"/>
      <c r="F56" s="124"/>
      <c r="G56" s="28"/>
      <c r="H56" s="129"/>
      <c r="I56" s="49"/>
      <c r="J56" s="24"/>
      <c r="K56" s="423"/>
    </row>
    <row r="57" spans="1:11" ht="15.75" customHeight="1" x14ac:dyDescent="0.25">
      <c r="A57" s="535" t="s">
        <v>188</v>
      </c>
      <c r="B57" s="313"/>
      <c r="C57" s="455">
        <v>10.4</v>
      </c>
      <c r="D57" s="456">
        <v>8.75</v>
      </c>
      <c r="E57" s="124"/>
      <c r="F57" s="124"/>
      <c r="G57" s="28"/>
      <c r="H57" s="83"/>
      <c r="I57" s="49"/>
      <c r="J57" s="20"/>
      <c r="K57" s="423"/>
    </row>
    <row r="58" spans="1:11" ht="15.75" customHeight="1" x14ac:dyDescent="0.25">
      <c r="A58" s="535" t="s">
        <v>406</v>
      </c>
      <c r="B58" s="313"/>
      <c r="C58" s="455">
        <v>8.1300000000000008</v>
      </c>
      <c r="D58" s="456">
        <v>8.1300000000000008</v>
      </c>
      <c r="E58" s="124"/>
      <c r="F58" s="124"/>
      <c r="G58" s="38"/>
      <c r="H58" s="193"/>
      <c r="I58" s="22"/>
      <c r="J58" s="23"/>
      <c r="K58" s="423"/>
    </row>
    <row r="59" spans="1:11" ht="15.75" customHeight="1" x14ac:dyDescent="0.25">
      <c r="A59" s="535" t="s">
        <v>31</v>
      </c>
      <c r="B59" s="313"/>
      <c r="C59" s="455">
        <v>5.2</v>
      </c>
      <c r="D59" s="456">
        <v>5.2</v>
      </c>
      <c r="E59" s="124"/>
      <c r="F59" s="124"/>
      <c r="G59" s="28"/>
      <c r="H59" s="83"/>
      <c r="I59" s="49"/>
      <c r="J59" s="20"/>
      <c r="K59" s="423"/>
    </row>
    <row r="60" spans="1:11" ht="15.75" customHeight="1" x14ac:dyDescent="0.25">
      <c r="A60" s="535" t="s">
        <v>133</v>
      </c>
      <c r="B60" s="313"/>
      <c r="C60" s="455">
        <v>2.8</v>
      </c>
      <c r="D60" s="456">
        <v>2.8</v>
      </c>
      <c r="E60" s="124"/>
      <c r="F60" s="124"/>
      <c r="G60" s="28"/>
      <c r="H60" s="83"/>
      <c r="I60" s="49"/>
      <c r="J60" s="20"/>
      <c r="K60" s="423"/>
    </row>
    <row r="61" spans="1:11" ht="15.75" customHeight="1" x14ac:dyDescent="0.25">
      <c r="A61" s="532" t="s">
        <v>484</v>
      </c>
      <c r="B61" s="313"/>
      <c r="C61" s="455">
        <v>0.4</v>
      </c>
      <c r="D61" s="456">
        <v>0.4</v>
      </c>
      <c r="E61" s="124"/>
      <c r="F61" s="124"/>
      <c r="G61" s="49"/>
      <c r="H61" s="129"/>
      <c r="I61" s="49"/>
      <c r="J61" s="20"/>
      <c r="K61" s="423"/>
    </row>
    <row r="62" spans="1:11" ht="15.75" customHeight="1" x14ac:dyDescent="0.25">
      <c r="A62" s="535" t="s">
        <v>56</v>
      </c>
      <c r="B62" s="313"/>
      <c r="C62" s="455"/>
      <c r="D62" s="456">
        <v>61.9</v>
      </c>
      <c r="E62" s="124"/>
      <c r="F62" s="124"/>
      <c r="G62" s="49"/>
      <c r="H62" s="129"/>
      <c r="I62" s="129"/>
      <c r="J62" s="20"/>
      <c r="K62" s="423"/>
    </row>
    <row r="63" spans="1:11" ht="15.75" customHeight="1" x14ac:dyDescent="0.25">
      <c r="A63" s="529" t="s">
        <v>53</v>
      </c>
      <c r="B63" s="233"/>
      <c r="C63" s="287">
        <v>0.6</v>
      </c>
      <c r="D63" s="256">
        <v>0.6</v>
      </c>
      <c r="E63" s="124"/>
      <c r="F63" s="124"/>
      <c r="G63" s="193"/>
      <c r="H63" s="129"/>
      <c r="I63" s="49"/>
      <c r="J63" s="20"/>
      <c r="K63" s="423"/>
    </row>
    <row r="64" spans="1:11" ht="15.75" customHeight="1" x14ac:dyDescent="0.25">
      <c r="A64" s="531" t="s">
        <v>57</v>
      </c>
      <c r="B64" s="233">
        <v>130</v>
      </c>
      <c r="C64" s="233"/>
      <c r="D64" s="249"/>
      <c r="E64" s="26">
        <v>2.86</v>
      </c>
      <c r="F64" s="33">
        <v>4.25</v>
      </c>
      <c r="G64" s="26">
        <v>12.22</v>
      </c>
      <c r="H64" s="33">
        <v>99.32</v>
      </c>
      <c r="I64" s="34">
        <v>21.41</v>
      </c>
      <c r="J64" s="24" t="s">
        <v>430</v>
      </c>
      <c r="K64" s="423"/>
    </row>
    <row r="65" spans="1:11" ht="15.75" customHeight="1" x14ac:dyDescent="0.25">
      <c r="A65" s="529" t="s">
        <v>59</v>
      </c>
      <c r="B65" s="233"/>
      <c r="C65" s="233">
        <v>186.3</v>
      </c>
      <c r="D65" s="249">
        <v>149.1</v>
      </c>
      <c r="E65" s="26"/>
      <c r="F65" s="33"/>
      <c r="G65" s="26"/>
      <c r="H65" s="33"/>
      <c r="I65" s="34"/>
      <c r="J65" s="24"/>
      <c r="K65" s="423"/>
    </row>
    <row r="66" spans="1:11" ht="15.75" customHeight="1" x14ac:dyDescent="0.25">
      <c r="A66" s="529" t="s">
        <v>47</v>
      </c>
      <c r="B66" s="233"/>
      <c r="C66" s="233">
        <v>6.2</v>
      </c>
      <c r="D66" s="249">
        <v>5.2</v>
      </c>
      <c r="E66" s="26"/>
      <c r="F66" s="33"/>
      <c r="G66" s="26"/>
      <c r="H66" s="33"/>
      <c r="I66" s="34"/>
      <c r="J66" s="24"/>
      <c r="K66" s="423"/>
    </row>
    <row r="67" spans="1:11" ht="15.75" customHeight="1" x14ac:dyDescent="0.25">
      <c r="A67" s="529" t="s">
        <v>52</v>
      </c>
      <c r="B67" s="233"/>
      <c r="C67" s="233">
        <v>3.25</v>
      </c>
      <c r="D67" s="249">
        <v>2.6</v>
      </c>
      <c r="E67" s="26"/>
      <c r="F67" s="33"/>
      <c r="G67" s="26"/>
      <c r="H67" s="33"/>
      <c r="I67" s="34"/>
      <c r="J67" s="24"/>
      <c r="K67" s="423"/>
    </row>
    <row r="68" spans="1:11" ht="15.75" customHeight="1" x14ac:dyDescent="0.25">
      <c r="A68" s="529" t="s">
        <v>255</v>
      </c>
      <c r="B68" s="233"/>
      <c r="C68" s="233">
        <v>1.04</v>
      </c>
      <c r="D68" s="249">
        <v>1.04</v>
      </c>
      <c r="E68" s="26"/>
      <c r="F68" s="33"/>
      <c r="G68" s="26"/>
      <c r="H68" s="33"/>
      <c r="I68" s="34"/>
      <c r="J68" s="24" t="s">
        <v>5</v>
      </c>
      <c r="K68" s="423"/>
    </row>
    <row r="69" spans="1:11" ht="15.75" customHeight="1" x14ac:dyDescent="0.25">
      <c r="A69" s="529" t="s">
        <v>60</v>
      </c>
      <c r="B69" s="248"/>
      <c r="C69" s="233">
        <v>1.7</v>
      </c>
      <c r="D69" s="249">
        <v>1.7</v>
      </c>
      <c r="E69" s="26"/>
      <c r="F69" s="33"/>
      <c r="G69" s="26"/>
      <c r="H69" s="33"/>
      <c r="I69" s="34"/>
      <c r="J69" s="24"/>
      <c r="K69" s="423"/>
    </row>
    <row r="70" spans="1:11" ht="15.75" customHeight="1" x14ac:dyDescent="0.25">
      <c r="A70" s="529" t="s">
        <v>53</v>
      </c>
      <c r="B70" s="248"/>
      <c r="C70" s="233">
        <v>1.7</v>
      </c>
      <c r="D70" s="249">
        <v>1.7</v>
      </c>
      <c r="E70" s="26"/>
      <c r="F70" s="33"/>
      <c r="G70" s="26"/>
      <c r="H70" s="33"/>
      <c r="I70" s="34"/>
      <c r="J70" s="24"/>
      <c r="K70" s="423"/>
    </row>
    <row r="71" spans="1:11" ht="15.75" customHeight="1" x14ac:dyDescent="0.25">
      <c r="A71" s="529" t="s">
        <v>33</v>
      </c>
      <c r="B71" s="248"/>
      <c r="C71" s="233">
        <v>1.7</v>
      </c>
      <c r="D71" s="249">
        <v>1.7</v>
      </c>
      <c r="E71" s="26"/>
      <c r="F71" s="33"/>
      <c r="G71" s="26"/>
      <c r="H71" s="33"/>
      <c r="I71" s="34"/>
      <c r="J71" s="24"/>
      <c r="K71" s="423"/>
    </row>
    <row r="72" spans="1:11" ht="15.75" customHeight="1" x14ac:dyDescent="0.25">
      <c r="A72" s="529" t="s">
        <v>32</v>
      </c>
      <c r="B72" s="248"/>
      <c r="C72" s="233">
        <v>3.9</v>
      </c>
      <c r="D72" s="249">
        <v>3.9</v>
      </c>
      <c r="E72" s="26"/>
      <c r="F72" s="33"/>
      <c r="G72" s="26"/>
      <c r="H72" s="33"/>
      <c r="I72" s="34"/>
      <c r="J72" s="24"/>
      <c r="K72" s="423"/>
    </row>
    <row r="73" spans="1:11" ht="15.75" customHeight="1" x14ac:dyDescent="0.25">
      <c r="A73" s="532" t="s">
        <v>484</v>
      </c>
      <c r="B73" s="248"/>
      <c r="C73" s="233">
        <v>0.9</v>
      </c>
      <c r="D73" s="249">
        <v>0.9</v>
      </c>
      <c r="E73" s="26"/>
      <c r="F73" s="36"/>
      <c r="G73" s="35"/>
      <c r="H73" s="33"/>
      <c r="I73" s="34"/>
      <c r="J73" s="24"/>
      <c r="K73" s="423"/>
    </row>
    <row r="74" spans="1:11" ht="15.75" customHeight="1" x14ac:dyDescent="0.25">
      <c r="A74" s="531" t="s">
        <v>62</v>
      </c>
      <c r="B74" s="233">
        <v>130</v>
      </c>
      <c r="C74" s="233"/>
      <c r="D74" s="249"/>
      <c r="E74" s="27">
        <v>0.28000000000000003</v>
      </c>
      <c r="F74" s="28">
        <v>0.01</v>
      </c>
      <c r="G74" s="27">
        <v>18.05</v>
      </c>
      <c r="H74" s="28">
        <v>73.45</v>
      </c>
      <c r="I74" s="20">
        <v>0.26</v>
      </c>
      <c r="J74" s="24" t="s">
        <v>418</v>
      </c>
      <c r="K74" s="423"/>
    </row>
    <row r="75" spans="1:11" ht="15.75" customHeight="1" x14ac:dyDescent="0.25">
      <c r="A75" s="529" t="s">
        <v>63</v>
      </c>
      <c r="B75" s="233"/>
      <c r="C75" s="233">
        <v>13.3</v>
      </c>
      <c r="D75" s="249">
        <v>13</v>
      </c>
      <c r="E75" s="27"/>
      <c r="F75" s="28"/>
      <c r="G75" s="27"/>
      <c r="H75" s="28"/>
      <c r="I75" s="20"/>
      <c r="J75" s="24"/>
      <c r="K75" s="423"/>
    </row>
    <row r="76" spans="1:11" ht="15.75" customHeight="1" x14ac:dyDescent="0.25">
      <c r="A76" s="529" t="s">
        <v>81</v>
      </c>
      <c r="B76" s="233"/>
      <c r="C76" s="233">
        <v>130</v>
      </c>
      <c r="D76" s="249">
        <v>130</v>
      </c>
      <c r="E76" s="27"/>
      <c r="F76" s="28"/>
      <c r="G76" s="27"/>
      <c r="H76" s="28"/>
      <c r="I76" s="20"/>
      <c r="J76" s="24"/>
      <c r="K76" s="423"/>
    </row>
    <row r="77" spans="1:11" ht="15.75" customHeight="1" x14ac:dyDescent="0.25">
      <c r="A77" s="529" t="s">
        <v>32</v>
      </c>
      <c r="B77" s="233"/>
      <c r="C77" s="233">
        <v>8</v>
      </c>
      <c r="D77" s="249">
        <v>8</v>
      </c>
      <c r="E77" s="27"/>
      <c r="F77" s="28"/>
      <c r="G77" s="27"/>
      <c r="H77" s="28"/>
      <c r="I77" s="20"/>
      <c r="J77" s="24"/>
      <c r="K77" s="423"/>
    </row>
    <row r="78" spans="1:11" ht="15.75" customHeight="1" thickBot="1" x14ac:dyDescent="0.3">
      <c r="A78" s="531" t="s">
        <v>433</v>
      </c>
      <c r="B78" s="233">
        <v>15</v>
      </c>
      <c r="C78" s="247">
        <v>15</v>
      </c>
      <c r="D78" s="234">
        <v>15</v>
      </c>
      <c r="E78" s="27">
        <v>1.1399999999999999</v>
      </c>
      <c r="F78" s="28">
        <v>0.12</v>
      </c>
      <c r="G78" s="27">
        <v>7.38</v>
      </c>
      <c r="H78" s="28">
        <v>35.25</v>
      </c>
      <c r="I78" s="27">
        <v>0</v>
      </c>
      <c r="J78" s="16" t="s">
        <v>435</v>
      </c>
      <c r="K78" s="423"/>
    </row>
    <row r="79" spans="1:11" ht="15.75" customHeight="1" thickBot="1" x14ac:dyDescent="0.3">
      <c r="A79" s="531" t="s">
        <v>291</v>
      </c>
      <c r="B79" s="233">
        <v>30</v>
      </c>
      <c r="C79" s="233">
        <v>30</v>
      </c>
      <c r="D79" s="249">
        <v>30</v>
      </c>
      <c r="E79" s="26">
        <v>1.98</v>
      </c>
      <c r="F79" s="33">
        <v>0.36</v>
      </c>
      <c r="G79" s="26">
        <v>11.88</v>
      </c>
      <c r="H79" s="33">
        <v>59.4</v>
      </c>
      <c r="I79" s="34"/>
      <c r="J79" s="16" t="s">
        <v>434</v>
      </c>
      <c r="K79" s="424"/>
    </row>
    <row r="80" spans="1:11" ht="15.75" customHeight="1" thickBot="1" x14ac:dyDescent="0.3">
      <c r="A80" s="533" t="s">
        <v>41</v>
      </c>
      <c r="B80" s="457">
        <v>545</v>
      </c>
      <c r="C80" s="458"/>
      <c r="D80" s="459"/>
      <c r="E80" s="96">
        <f>E35++E38+E54+E64+E74+E78+E79</f>
        <v>19.610000000000003</v>
      </c>
      <c r="F80" s="96">
        <f t="shared" ref="F80:I80" si="2">F35++F38+F54+F64+F74+F78+F79</f>
        <v>34.309999999999995</v>
      </c>
      <c r="G80" s="96">
        <f t="shared" si="2"/>
        <v>72.52000000000001</v>
      </c>
      <c r="H80" s="96">
        <f t="shared" si="2"/>
        <v>510.01999999999992</v>
      </c>
      <c r="I80" s="96">
        <f t="shared" si="2"/>
        <v>30.250000000000004</v>
      </c>
      <c r="J80" s="166"/>
      <c r="K80" s="188">
        <f>(H80*K118/H118)*100</f>
        <v>34.93048421341004</v>
      </c>
    </row>
    <row r="81" spans="1:11" ht="15.75" customHeight="1" x14ac:dyDescent="0.25">
      <c r="A81" s="536" t="s">
        <v>64</v>
      </c>
      <c r="B81" s="233"/>
      <c r="C81" s="233"/>
      <c r="D81" s="249"/>
      <c r="E81" s="20"/>
      <c r="F81" s="27"/>
      <c r="G81" s="49"/>
      <c r="H81" s="28"/>
      <c r="I81" s="23"/>
      <c r="J81" s="182"/>
      <c r="K81" s="422"/>
    </row>
    <row r="82" spans="1:11" ht="15.75" customHeight="1" x14ac:dyDescent="0.25">
      <c r="A82" s="531" t="s">
        <v>314</v>
      </c>
      <c r="B82" s="233" t="s">
        <v>343</v>
      </c>
      <c r="C82" s="249"/>
      <c r="D82" s="278"/>
      <c r="E82" s="123">
        <v>4.3499999999999996</v>
      </c>
      <c r="F82" s="76">
        <v>3.75</v>
      </c>
      <c r="G82" s="33">
        <v>10.99</v>
      </c>
      <c r="H82" s="26">
        <v>94.95</v>
      </c>
      <c r="I82" s="76">
        <v>1.05</v>
      </c>
      <c r="J82" s="24" t="s">
        <v>248</v>
      </c>
      <c r="K82" s="423"/>
    </row>
    <row r="83" spans="1:11" ht="26.25" customHeight="1" x14ac:dyDescent="0.25">
      <c r="A83" s="529" t="s">
        <v>529</v>
      </c>
      <c r="B83" s="233"/>
      <c r="C83" s="249">
        <v>155</v>
      </c>
      <c r="D83" s="252">
        <v>150</v>
      </c>
      <c r="E83" s="121"/>
      <c r="F83" s="76"/>
      <c r="G83" s="33"/>
      <c r="H83" s="26"/>
      <c r="I83" s="76"/>
      <c r="J83" s="24"/>
      <c r="K83" s="423"/>
    </row>
    <row r="84" spans="1:11" ht="15.75" customHeight="1" x14ac:dyDescent="0.25">
      <c r="A84" s="529" t="s">
        <v>75</v>
      </c>
      <c r="B84" s="233"/>
      <c r="C84" s="249">
        <v>5</v>
      </c>
      <c r="D84" s="252">
        <v>5</v>
      </c>
      <c r="E84" s="121"/>
      <c r="F84" s="76"/>
      <c r="G84" s="33"/>
      <c r="H84" s="26"/>
      <c r="I84" s="33"/>
      <c r="J84" s="24"/>
      <c r="K84" s="423"/>
    </row>
    <row r="85" spans="1:11" ht="15.75" customHeight="1" x14ac:dyDescent="0.25">
      <c r="A85" s="531" t="s">
        <v>67</v>
      </c>
      <c r="B85" s="233"/>
      <c r="C85" s="249"/>
      <c r="D85" s="252"/>
      <c r="E85" s="121"/>
      <c r="F85" s="76"/>
      <c r="G85" s="33"/>
      <c r="H85" s="26"/>
      <c r="I85" s="33"/>
      <c r="J85" s="66" t="s">
        <v>436</v>
      </c>
      <c r="K85" s="423"/>
    </row>
    <row r="86" spans="1:11" ht="15.75" customHeight="1" x14ac:dyDescent="0.25">
      <c r="A86" s="529" t="s">
        <v>68</v>
      </c>
      <c r="B86" s="233">
        <v>15</v>
      </c>
      <c r="C86" s="249">
        <v>15</v>
      </c>
      <c r="D86" s="252">
        <v>15</v>
      </c>
      <c r="E86" s="121">
        <v>1.1299999999999999</v>
      </c>
      <c r="F86" s="76">
        <v>1.47</v>
      </c>
      <c r="G86" s="33">
        <v>11.16</v>
      </c>
      <c r="H86" s="26">
        <v>62.55</v>
      </c>
      <c r="I86" s="33"/>
      <c r="J86" s="66"/>
      <c r="K86" s="424"/>
    </row>
    <row r="87" spans="1:11" ht="15.75" customHeight="1" x14ac:dyDescent="0.25">
      <c r="A87" s="537"/>
      <c r="B87" s="460">
        <v>170</v>
      </c>
      <c r="C87" s="461"/>
      <c r="D87" s="461"/>
      <c r="E87" s="148">
        <f>E82+E86</f>
        <v>5.4799999999999995</v>
      </c>
      <c r="F87" s="148">
        <f t="shared" ref="F87:I87" si="3">F82+F86</f>
        <v>5.22</v>
      </c>
      <c r="G87" s="148">
        <f t="shared" si="3"/>
        <v>22.15</v>
      </c>
      <c r="H87" s="148">
        <f t="shared" si="3"/>
        <v>157.5</v>
      </c>
      <c r="I87" s="148">
        <f t="shared" si="3"/>
        <v>1.05</v>
      </c>
      <c r="J87" s="167"/>
      <c r="K87" s="188">
        <f>(H87*K118/H118)*100</f>
        <v>10.786932401890283</v>
      </c>
    </row>
    <row r="88" spans="1:11" ht="15.75" customHeight="1" x14ac:dyDescent="0.25">
      <c r="A88" s="538" t="s">
        <v>388</v>
      </c>
      <c r="B88" s="233"/>
      <c r="C88" s="249"/>
      <c r="D88" s="278"/>
      <c r="E88" s="121"/>
      <c r="F88" s="76"/>
      <c r="G88" s="33"/>
      <c r="H88" s="26"/>
      <c r="I88" s="33"/>
      <c r="J88" s="24"/>
      <c r="K88" s="422"/>
    </row>
    <row r="89" spans="1:11" ht="15.75" customHeight="1" x14ac:dyDescent="0.25">
      <c r="A89" s="531" t="s">
        <v>337</v>
      </c>
      <c r="B89" s="462" t="s">
        <v>342</v>
      </c>
      <c r="C89" s="244"/>
      <c r="D89" s="245"/>
      <c r="E89" s="120">
        <v>11.23</v>
      </c>
      <c r="F89" s="68">
        <v>6.77</v>
      </c>
      <c r="G89" s="142">
        <v>8.1199999999999992</v>
      </c>
      <c r="H89" s="141">
        <v>136.84</v>
      </c>
      <c r="I89" s="143"/>
      <c r="J89" s="24" t="s">
        <v>338</v>
      </c>
      <c r="K89" s="423"/>
    </row>
    <row r="90" spans="1:11" ht="15.75" customHeight="1" x14ac:dyDescent="0.25">
      <c r="A90" s="532" t="s">
        <v>493</v>
      </c>
      <c r="B90" s="243"/>
      <c r="C90" s="244">
        <v>62.85</v>
      </c>
      <c r="D90" s="245">
        <v>50.25</v>
      </c>
      <c r="E90" s="140"/>
      <c r="F90" s="141"/>
      <c r="G90" s="142"/>
      <c r="H90" s="141"/>
      <c r="I90" s="143"/>
      <c r="J90" s="24"/>
      <c r="K90" s="423"/>
    </row>
    <row r="91" spans="1:11" ht="15.75" customHeight="1" x14ac:dyDescent="0.25">
      <c r="A91" s="532" t="s">
        <v>149</v>
      </c>
      <c r="B91" s="243"/>
      <c r="C91" s="244"/>
      <c r="D91" s="245">
        <v>39.75</v>
      </c>
      <c r="E91" s="140"/>
      <c r="F91" s="141"/>
      <c r="G91" s="142"/>
      <c r="H91" s="141"/>
      <c r="I91" s="143"/>
      <c r="J91" s="24"/>
      <c r="K91" s="423"/>
    </row>
    <row r="92" spans="1:11" ht="15.75" customHeight="1" x14ac:dyDescent="0.25">
      <c r="A92" s="535" t="s">
        <v>406</v>
      </c>
      <c r="B92" s="243"/>
      <c r="C92" s="244">
        <v>8.25</v>
      </c>
      <c r="D92" s="245">
        <v>8.25</v>
      </c>
      <c r="E92" s="140"/>
      <c r="F92" s="141"/>
      <c r="G92" s="142"/>
      <c r="H92" s="141"/>
      <c r="I92" s="143"/>
      <c r="J92" s="24"/>
      <c r="K92" s="423"/>
    </row>
    <row r="93" spans="1:11" ht="15.75" customHeight="1" x14ac:dyDescent="0.25">
      <c r="A93" s="532" t="s">
        <v>69</v>
      </c>
      <c r="B93" s="243"/>
      <c r="C93" s="244">
        <v>6.3</v>
      </c>
      <c r="D93" s="245">
        <v>5.25</v>
      </c>
      <c r="E93" s="140"/>
      <c r="F93" s="141"/>
      <c r="G93" s="142"/>
      <c r="H93" s="141"/>
      <c r="I93" s="143"/>
      <c r="J93" s="24"/>
      <c r="K93" s="423"/>
    </row>
    <row r="94" spans="1:11" ht="15.75" customHeight="1" x14ac:dyDescent="0.25">
      <c r="A94" s="532" t="s">
        <v>339</v>
      </c>
      <c r="B94" s="243"/>
      <c r="C94" s="244">
        <v>12</v>
      </c>
      <c r="D94" s="245">
        <v>12</v>
      </c>
      <c r="E94" s="140"/>
      <c r="F94" s="141"/>
      <c r="G94" s="142"/>
      <c r="H94" s="141"/>
      <c r="I94" s="143"/>
      <c r="J94" s="24"/>
      <c r="K94" s="423"/>
    </row>
    <row r="95" spans="1:11" ht="15.75" customHeight="1" x14ac:dyDescent="0.25">
      <c r="A95" s="532" t="s">
        <v>70</v>
      </c>
      <c r="B95" s="243"/>
      <c r="C95" s="244">
        <v>2.25</v>
      </c>
      <c r="D95" s="245">
        <v>2.25</v>
      </c>
      <c r="E95" s="140"/>
      <c r="F95" s="141"/>
      <c r="G95" s="142"/>
      <c r="H95" s="141"/>
      <c r="I95" s="143"/>
      <c r="J95" s="24"/>
      <c r="K95" s="423"/>
    </row>
    <row r="96" spans="1:11" ht="15.75" customHeight="1" x14ac:dyDescent="0.25">
      <c r="A96" s="532" t="s">
        <v>484</v>
      </c>
      <c r="B96" s="243"/>
      <c r="C96" s="244">
        <v>0.4</v>
      </c>
      <c r="D96" s="245">
        <v>0.4</v>
      </c>
      <c r="E96" s="140"/>
      <c r="F96" s="141"/>
      <c r="G96" s="142"/>
      <c r="H96" s="141"/>
      <c r="I96" s="143"/>
      <c r="J96" s="24"/>
      <c r="K96" s="423"/>
    </row>
    <row r="97" spans="1:11" ht="15.75" customHeight="1" x14ac:dyDescent="0.25">
      <c r="A97" s="532" t="s">
        <v>53</v>
      </c>
      <c r="B97" s="243"/>
      <c r="C97" s="244">
        <v>1</v>
      </c>
      <c r="D97" s="245">
        <v>1</v>
      </c>
      <c r="E97" s="140"/>
      <c r="F97" s="141"/>
      <c r="G97" s="142"/>
      <c r="H97" s="141"/>
      <c r="I97" s="143"/>
      <c r="J97" s="24"/>
      <c r="K97" s="423"/>
    </row>
    <row r="98" spans="1:11" ht="15.75" customHeight="1" x14ac:dyDescent="0.25">
      <c r="A98" s="532" t="s">
        <v>447</v>
      </c>
      <c r="B98" s="243"/>
      <c r="C98" s="244"/>
      <c r="D98" s="245">
        <v>60</v>
      </c>
      <c r="E98" s="140"/>
      <c r="F98" s="141"/>
      <c r="G98" s="142"/>
      <c r="H98" s="141"/>
      <c r="I98" s="143"/>
      <c r="J98" s="24"/>
      <c r="K98" s="423"/>
    </row>
    <row r="99" spans="1:11" ht="15.75" customHeight="1" x14ac:dyDescent="0.25">
      <c r="A99" s="529" t="s">
        <v>340</v>
      </c>
      <c r="B99" s="241"/>
      <c r="C99" s="244"/>
      <c r="D99" s="245"/>
      <c r="E99" s="140"/>
      <c r="F99" s="141"/>
      <c r="G99" s="142"/>
      <c r="H99" s="141"/>
      <c r="I99" s="143"/>
      <c r="J99" s="24"/>
      <c r="K99" s="423"/>
    </row>
    <row r="100" spans="1:11" ht="15.75" customHeight="1" x14ac:dyDescent="0.25">
      <c r="A100" s="529" t="s">
        <v>339</v>
      </c>
      <c r="B100" s="241"/>
      <c r="C100" s="244">
        <v>10</v>
      </c>
      <c r="D100" s="245">
        <v>10</v>
      </c>
      <c r="E100" s="140"/>
      <c r="F100" s="141"/>
      <c r="G100" s="142"/>
      <c r="H100" s="141"/>
      <c r="I100" s="143"/>
      <c r="J100" s="24"/>
      <c r="K100" s="423"/>
    </row>
    <row r="101" spans="1:11" ht="15.75" customHeight="1" x14ac:dyDescent="0.25">
      <c r="A101" s="529" t="s">
        <v>70</v>
      </c>
      <c r="B101" s="241"/>
      <c r="C101" s="244">
        <v>1.1000000000000001</v>
      </c>
      <c r="D101" s="245">
        <v>1.1000000000000001</v>
      </c>
      <c r="E101" s="140"/>
      <c r="F101" s="141"/>
      <c r="G101" s="142"/>
      <c r="H101" s="141"/>
      <c r="I101" s="143"/>
      <c r="J101" s="24"/>
      <c r="K101" s="423"/>
    </row>
    <row r="102" spans="1:11" ht="15.75" customHeight="1" x14ac:dyDescent="0.25">
      <c r="A102" s="529" t="s">
        <v>60</v>
      </c>
      <c r="B102" s="241"/>
      <c r="C102" s="244">
        <v>1.1000000000000001</v>
      </c>
      <c r="D102" s="245">
        <v>1.1000000000000001</v>
      </c>
      <c r="E102" s="140"/>
      <c r="F102" s="141"/>
      <c r="G102" s="142"/>
      <c r="H102" s="141"/>
      <c r="I102" s="143"/>
      <c r="J102" s="24"/>
      <c r="K102" s="423"/>
    </row>
    <row r="103" spans="1:11" ht="15.75" customHeight="1" x14ac:dyDescent="0.25">
      <c r="A103" s="529" t="s">
        <v>31</v>
      </c>
      <c r="B103" s="241"/>
      <c r="C103" s="244">
        <v>10</v>
      </c>
      <c r="D103" s="245">
        <v>10</v>
      </c>
      <c r="E103" s="140"/>
      <c r="F103" s="141"/>
      <c r="G103" s="142"/>
      <c r="H103" s="141"/>
      <c r="I103" s="143"/>
      <c r="J103" s="24"/>
      <c r="K103" s="423"/>
    </row>
    <row r="104" spans="1:11" ht="15.75" customHeight="1" x14ac:dyDescent="0.25">
      <c r="A104" s="529" t="s">
        <v>32</v>
      </c>
      <c r="B104" s="241"/>
      <c r="C104" s="244">
        <v>0.2</v>
      </c>
      <c r="D104" s="245">
        <v>0.2</v>
      </c>
      <c r="E104" s="140"/>
      <c r="F104" s="141"/>
      <c r="G104" s="142"/>
      <c r="H104" s="141"/>
      <c r="I104" s="143"/>
      <c r="J104" s="24"/>
      <c r="K104" s="423"/>
    </row>
    <row r="105" spans="1:11" ht="15.75" customHeight="1" x14ac:dyDescent="0.25">
      <c r="A105" s="532" t="s">
        <v>484</v>
      </c>
      <c r="B105" s="241"/>
      <c r="C105" s="244">
        <v>0.13</v>
      </c>
      <c r="D105" s="245">
        <v>0.13</v>
      </c>
      <c r="E105" s="140"/>
      <c r="F105" s="141"/>
      <c r="G105" s="142"/>
      <c r="H105" s="141"/>
      <c r="I105" s="143"/>
      <c r="J105" s="24"/>
      <c r="K105" s="423"/>
    </row>
    <row r="106" spans="1:11" ht="15.75" customHeight="1" x14ac:dyDescent="0.25">
      <c r="A106" s="529" t="s">
        <v>341</v>
      </c>
      <c r="B106" s="241"/>
      <c r="C106" s="242"/>
      <c r="D106" s="245">
        <v>20</v>
      </c>
      <c r="E106" s="144"/>
      <c r="F106" s="141"/>
      <c r="G106" s="142"/>
      <c r="H106" s="140"/>
      <c r="I106" s="145"/>
      <c r="J106" s="24"/>
      <c r="K106" s="423"/>
    </row>
    <row r="107" spans="1:11" ht="15.75" customHeight="1" x14ac:dyDescent="0.25">
      <c r="A107" s="531" t="s">
        <v>71</v>
      </c>
      <c r="B107" s="233">
        <v>130</v>
      </c>
      <c r="C107" s="247"/>
      <c r="D107" s="234"/>
      <c r="E107" s="28">
        <v>2.66</v>
      </c>
      <c r="F107" s="27">
        <v>4.16</v>
      </c>
      <c r="G107" s="28">
        <v>17.71</v>
      </c>
      <c r="H107" s="20">
        <v>118.95</v>
      </c>
      <c r="I107" s="27">
        <v>0.22</v>
      </c>
      <c r="J107" s="24" t="s">
        <v>323</v>
      </c>
      <c r="K107" s="423"/>
    </row>
    <row r="108" spans="1:11" ht="15.75" customHeight="1" x14ac:dyDescent="0.25">
      <c r="A108" s="529" t="s">
        <v>51</v>
      </c>
      <c r="B108" s="233"/>
      <c r="C108" s="247">
        <v>148.19999999999999</v>
      </c>
      <c r="D108" s="234">
        <v>111.15</v>
      </c>
      <c r="E108" s="28"/>
      <c r="F108" s="27"/>
      <c r="G108" s="28"/>
      <c r="H108" s="20"/>
      <c r="I108" s="27"/>
      <c r="J108" s="24"/>
      <c r="K108" s="423"/>
    </row>
    <row r="109" spans="1:11" ht="15.75" customHeight="1" x14ac:dyDescent="0.25">
      <c r="A109" s="529" t="s">
        <v>30</v>
      </c>
      <c r="B109" s="233"/>
      <c r="C109" s="247">
        <v>20.54</v>
      </c>
      <c r="D109" s="234">
        <v>19.5</v>
      </c>
      <c r="E109" s="28"/>
      <c r="F109" s="27"/>
      <c r="G109" s="28"/>
      <c r="H109" s="20"/>
      <c r="I109" s="27"/>
      <c r="J109" s="24"/>
      <c r="K109" s="423"/>
    </row>
    <row r="110" spans="1:11" ht="15.75" customHeight="1" x14ac:dyDescent="0.25">
      <c r="A110" s="529" t="s">
        <v>33</v>
      </c>
      <c r="B110" s="233"/>
      <c r="C110" s="247">
        <v>4.55</v>
      </c>
      <c r="D110" s="234">
        <v>4.55</v>
      </c>
      <c r="E110" s="28"/>
      <c r="F110" s="27"/>
      <c r="G110" s="28"/>
      <c r="H110" s="20"/>
      <c r="I110" s="27"/>
      <c r="J110" s="24"/>
      <c r="K110" s="423"/>
    </row>
    <row r="111" spans="1:11" ht="15.75" customHeight="1" x14ac:dyDescent="0.25">
      <c r="A111" s="532" t="s">
        <v>484</v>
      </c>
      <c r="B111" s="233"/>
      <c r="C111" s="247">
        <v>0.5</v>
      </c>
      <c r="D111" s="234">
        <v>0.5</v>
      </c>
      <c r="E111" s="28"/>
      <c r="F111" s="27"/>
      <c r="G111" s="28"/>
      <c r="H111" s="20"/>
      <c r="I111" s="27"/>
      <c r="J111" s="24"/>
      <c r="K111" s="423"/>
    </row>
    <row r="112" spans="1:11" ht="15.75" customHeight="1" x14ac:dyDescent="0.25">
      <c r="A112" s="531" t="s">
        <v>213</v>
      </c>
      <c r="B112" s="233" t="s">
        <v>389</v>
      </c>
      <c r="C112" s="249"/>
      <c r="D112" s="233"/>
      <c r="E112" s="34">
        <v>0.04</v>
      </c>
      <c r="F112" s="26">
        <v>0.01</v>
      </c>
      <c r="G112" s="33">
        <v>6.99</v>
      </c>
      <c r="H112" s="34">
        <v>28</v>
      </c>
      <c r="I112" s="26">
        <v>0.04</v>
      </c>
      <c r="J112" s="24" t="s">
        <v>422</v>
      </c>
      <c r="K112" s="423"/>
    </row>
    <row r="113" spans="1:11" ht="15.75" customHeight="1" x14ac:dyDescent="0.25">
      <c r="A113" s="529" t="s">
        <v>74</v>
      </c>
      <c r="B113" s="233"/>
      <c r="C113" s="249">
        <v>0.4</v>
      </c>
      <c r="D113" s="233">
        <v>0.4</v>
      </c>
      <c r="E113" s="34"/>
      <c r="F113" s="26"/>
      <c r="G113" s="33"/>
      <c r="H113" s="34"/>
      <c r="I113" s="26"/>
      <c r="J113" s="24"/>
      <c r="K113" s="423"/>
    </row>
    <row r="114" spans="1:11" ht="15.75" customHeight="1" x14ac:dyDescent="0.25">
      <c r="A114" s="529" t="s">
        <v>32</v>
      </c>
      <c r="B114" s="233"/>
      <c r="C114" s="249">
        <v>8</v>
      </c>
      <c r="D114" s="233">
        <v>8</v>
      </c>
      <c r="E114" s="34"/>
      <c r="F114" s="26"/>
      <c r="G114" s="34"/>
      <c r="H114" s="34"/>
      <c r="I114" s="26"/>
      <c r="J114" s="24"/>
      <c r="K114" s="423"/>
    </row>
    <row r="115" spans="1:11" ht="15.75" customHeight="1" x14ac:dyDescent="0.25">
      <c r="A115" s="529" t="s">
        <v>31</v>
      </c>
      <c r="B115" s="233"/>
      <c r="C115" s="233">
        <v>150</v>
      </c>
      <c r="D115" s="233">
        <v>150</v>
      </c>
      <c r="E115" s="26"/>
      <c r="F115" s="33"/>
      <c r="G115" s="26"/>
      <c r="H115" s="33"/>
      <c r="I115" s="26"/>
      <c r="J115" s="24"/>
      <c r="K115" s="423"/>
    </row>
    <row r="116" spans="1:11" ht="15.75" customHeight="1" thickBot="1" x14ac:dyDescent="0.3">
      <c r="A116" s="531" t="s">
        <v>406</v>
      </c>
      <c r="B116" s="233">
        <v>35</v>
      </c>
      <c r="C116" s="234">
        <v>35</v>
      </c>
      <c r="D116" s="234">
        <v>35</v>
      </c>
      <c r="E116" s="27">
        <v>2.66</v>
      </c>
      <c r="F116" s="28">
        <v>0.28000000000000003</v>
      </c>
      <c r="G116" s="27">
        <v>17.22</v>
      </c>
      <c r="H116" s="28">
        <v>82.25</v>
      </c>
      <c r="I116" s="27">
        <v>0</v>
      </c>
      <c r="J116" s="16" t="s">
        <v>435</v>
      </c>
      <c r="K116" s="424"/>
    </row>
    <row r="117" spans="1:11" ht="15.75" customHeight="1" thickBot="1" x14ac:dyDescent="0.3">
      <c r="A117" s="533" t="s">
        <v>41</v>
      </c>
      <c r="B117" s="463">
        <v>403</v>
      </c>
      <c r="C117" s="296"/>
      <c r="D117" s="291"/>
      <c r="E117" s="98">
        <f>E89+E107+E112+E116</f>
        <v>16.59</v>
      </c>
      <c r="F117" s="98">
        <f t="shared" ref="F117:I117" si="4">F89+F107+F112+F116</f>
        <v>11.219999999999999</v>
      </c>
      <c r="G117" s="98">
        <f t="shared" si="4"/>
        <v>50.04</v>
      </c>
      <c r="H117" s="98">
        <f t="shared" si="4"/>
        <v>366.04</v>
      </c>
      <c r="I117" s="98">
        <f t="shared" si="4"/>
        <v>0.26</v>
      </c>
      <c r="J117" s="166"/>
      <c r="K117" s="188">
        <f>(H117*K118/H118)*100</f>
        <v>25.069515786589964</v>
      </c>
    </row>
    <row r="118" spans="1:11" ht="15.75" customHeight="1" thickBot="1" x14ac:dyDescent="0.3">
      <c r="A118" s="533" t="s">
        <v>76</v>
      </c>
      <c r="B118" s="464">
        <f>B27+B33+B80+B87+B117</f>
        <v>1747</v>
      </c>
      <c r="C118" s="464"/>
      <c r="D118" s="464"/>
      <c r="E118" s="99">
        <f t="shared" ref="E118:I118" si="5">E27+E33+E80+E87+E117</f>
        <v>51.070000000000007</v>
      </c>
      <c r="F118" s="99">
        <f t="shared" si="5"/>
        <v>62.969999999999992</v>
      </c>
      <c r="G118" s="99">
        <f t="shared" si="5"/>
        <v>214.44</v>
      </c>
      <c r="H118" s="99">
        <f t="shared" si="5"/>
        <v>1460.1</v>
      </c>
      <c r="I118" s="99">
        <f t="shared" si="5"/>
        <v>43.933749999999996</v>
      </c>
      <c r="J118" s="6"/>
      <c r="K118" s="187">
        <v>1</v>
      </c>
    </row>
    <row r="119" spans="1:11" ht="15.75" customHeight="1" x14ac:dyDescent="0.25">
      <c r="A119" s="529"/>
      <c r="B119" s="465"/>
      <c r="C119" s="466"/>
      <c r="D119" s="467"/>
      <c r="E119" s="28"/>
      <c r="F119" s="28"/>
      <c r="G119" s="28"/>
      <c r="H119" s="28"/>
      <c r="I119" s="38"/>
      <c r="J119" s="7"/>
      <c r="K119" s="539"/>
    </row>
    <row r="120" spans="1:11" ht="15.75" customHeight="1" thickBot="1" x14ac:dyDescent="0.3">
      <c r="A120" s="536" t="s">
        <v>77</v>
      </c>
      <c r="B120" s="440"/>
      <c r="C120" s="432"/>
      <c r="D120" s="436"/>
      <c r="E120" s="38"/>
      <c r="F120" s="38"/>
      <c r="G120" s="38"/>
      <c r="H120" s="38"/>
      <c r="I120" s="38"/>
      <c r="J120" s="90"/>
      <c r="K120" s="539"/>
    </row>
    <row r="121" spans="1:11" ht="15.75" customHeight="1" x14ac:dyDescent="0.25">
      <c r="A121" s="540" t="s">
        <v>7</v>
      </c>
      <c r="B121" s="382" t="s">
        <v>8</v>
      </c>
      <c r="C121" s="468" t="s">
        <v>9</v>
      </c>
      <c r="D121" s="468" t="s">
        <v>9</v>
      </c>
      <c r="E121" s="416" t="s">
        <v>10</v>
      </c>
      <c r="F121" s="417"/>
      <c r="G121" s="418"/>
      <c r="H121" s="101" t="s">
        <v>11</v>
      </c>
      <c r="I121" s="91" t="s">
        <v>12</v>
      </c>
      <c r="J121" s="79" t="s">
        <v>78</v>
      </c>
      <c r="K121" s="425" t="s">
        <v>443</v>
      </c>
    </row>
    <row r="122" spans="1:11" ht="15.75" customHeight="1" thickBot="1" x14ac:dyDescent="0.3">
      <c r="A122" s="529" t="s">
        <v>14</v>
      </c>
      <c r="B122" s="239" t="s">
        <v>15</v>
      </c>
      <c r="C122" s="333" t="s">
        <v>16</v>
      </c>
      <c r="D122" s="333" t="s">
        <v>16</v>
      </c>
      <c r="E122" s="58"/>
      <c r="F122" s="40"/>
      <c r="G122" s="40"/>
      <c r="H122" s="15" t="s">
        <v>208</v>
      </c>
      <c r="I122" s="38"/>
      <c r="J122" s="29" t="s">
        <v>79</v>
      </c>
      <c r="K122" s="425"/>
    </row>
    <row r="123" spans="1:11" ht="15.75" customHeight="1" thickBot="1" x14ac:dyDescent="0.3">
      <c r="A123" s="530"/>
      <c r="B123" s="445"/>
      <c r="C123" s="446" t="s">
        <v>18</v>
      </c>
      <c r="D123" s="446" t="s">
        <v>19</v>
      </c>
      <c r="E123" s="18" t="s">
        <v>20</v>
      </c>
      <c r="F123" s="19" t="s">
        <v>21</v>
      </c>
      <c r="G123" s="18" t="s">
        <v>22</v>
      </c>
      <c r="H123" s="18" t="s">
        <v>23</v>
      </c>
      <c r="I123" s="19" t="s">
        <v>24</v>
      </c>
      <c r="J123" s="181"/>
      <c r="K123" s="425"/>
    </row>
    <row r="124" spans="1:11" ht="15.75" customHeight="1" x14ac:dyDescent="0.25">
      <c r="A124" s="534" t="s">
        <v>25</v>
      </c>
      <c r="B124" s="382"/>
      <c r="C124" s="382"/>
      <c r="D124" s="358"/>
      <c r="E124" s="57"/>
      <c r="F124" s="21"/>
      <c r="G124" s="21"/>
      <c r="H124" s="57"/>
      <c r="I124" s="57"/>
      <c r="J124" s="6"/>
      <c r="K124" s="396"/>
    </row>
    <row r="125" spans="1:11" ht="26.25" customHeight="1" x14ac:dyDescent="0.25">
      <c r="A125" s="531" t="s">
        <v>393</v>
      </c>
      <c r="B125" s="239" t="s">
        <v>209</v>
      </c>
      <c r="C125" s="239"/>
      <c r="D125" s="239"/>
      <c r="E125" s="20">
        <v>4.2</v>
      </c>
      <c r="F125" s="27">
        <v>3.8</v>
      </c>
      <c r="G125" s="27">
        <v>18</v>
      </c>
      <c r="H125" s="20">
        <v>123</v>
      </c>
      <c r="I125" s="20">
        <v>0.16</v>
      </c>
      <c r="J125" s="24" t="s">
        <v>80</v>
      </c>
      <c r="K125" s="397"/>
    </row>
    <row r="126" spans="1:11" ht="15.75" customHeight="1" x14ac:dyDescent="0.25">
      <c r="A126" s="529" t="s">
        <v>319</v>
      </c>
      <c r="B126" s="239"/>
      <c r="C126" s="239">
        <v>19</v>
      </c>
      <c r="D126" s="239">
        <v>19</v>
      </c>
      <c r="E126" s="27"/>
      <c r="F126" s="28"/>
      <c r="G126" s="27"/>
      <c r="H126" s="28"/>
      <c r="I126" s="20"/>
      <c r="J126" s="24"/>
      <c r="K126" s="397"/>
    </row>
    <row r="127" spans="1:11" ht="15.75" customHeight="1" x14ac:dyDescent="0.25">
      <c r="A127" s="529" t="s">
        <v>30</v>
      </c>
      <c r="B127" s="239"/>
      <c r="C127" s="239">
        <v>80</v>
      </c>
      <c r="D127" s="239">
        <v>80</v>
      </c>
      <c r="E127" s="27"/>
      <c r="F127" s="28"/>
      <c r="G127" s="27"/>
      <c r="H127" s="28"/>
      <c r="I127" s="20"/>
      <c r="J127" s="24"/>
      <c r="K127" s="397"/>
    </row>
    <row r="128" spans="1:11" ht="15.75" customHeight="1" x14ac:dyDescent="0.25">
      <c r="A128" s="529" t="s">
        <v>81</v>
      </c>
      <c r="B128" s="239"/>
      <c r="C128" s="239">
        <v>52</v>
      </c>
      <c r="D128" s="239">
        <v>52</v>
      </c>
      <c r="E128" s="27"/>
      <c r="F128" s="28"/>
      <c r="G128" s="27"/>
      <c r="H128" s="28"/>
      <c r="I128" s="20"/>
      <c r="J128" s="24"/>
      <c r="K128" s="397"/>
    </row>
    <row r="129" spans="1:11" ht="15.75" customHeight="1" x14ac:dyDescent="0.25">
      <c r="A129" s="529" t="s">
        <v>32</v>
      </c>
      <c r="B129" s="239"/>
      <c r="C129" s="239">
        <v>4</v>
      </c>
      <c r="D129" s="239">
        <v>4</v>
      </c>
      <c r="E129" s="27"/>
      <c r="F129" s="28"/>
      <c r="G129" s="27"/>
      <c r="H129" s="28"/>
      <c r="I129" s="20"/>
      <c r="J129" s="24"/>
      <c r="K129" s="397"/>
    </row>
    <row r="130" spans="1:11" ht="15.75" customHeight="1" x14ac:dyDescent="0.25">
      <c r="A130" s="532" t="s">
        <v>484</v>
      </c>
      <c r="B130" s="239"/>
      <c r="C130" s="239">
        <v>0.8</v>
      </c>
      <c r="D130" s="239">
        <v>0.8</v>
      </c>
      <c r="E130" s="27"/>
      <c r="F130" s="28"/>
      <c r="G130" s="27"/>
      <c r="H130" s="28"/>
      <c r="I130" s="20"/>
      <c r="J130" s="24"/>
      <c r="K130" s="397"/>
    </row>
    <row r="131" spans="1:11" ht="15.75" customHeight="1" x14ac:dyDescent="0.25">
      <c r="A131" s="529" t="s">
        <v>33</v>
      </c>
      <c r="B131" s="239"/>
      <c r="C131" s="239">
        <v>4</v>
      </c>
      <c r="D131" s="239">
        <v>4</v>
      </c>
      <c r="E131" s="27"/>
      <c r="F131" s="28"/>
      <c r="G131" s="27"/>
      <c r="H131" s="28"/>
      <c r="I131" s="20"/>
      <c r="J131" s="24"/>
      <c r="K131" s="397"/>
    </row>
    <row r="132" spans="1:11" ht="15.75" customHeight="1" x14ac:dyDescent="0.25">
      <c r="A132" s="531" t="s">
        <v>82</v>
      </c>
      <c r="B132" s="233">
        <v>160</v>
      </c>
      <c r="C132" s="448"/>
      <c r="D132" s="447"/>
      <c r="E132" s="20">
        <v>3.47</v>
      </c>
      <c r="F132" s="27">
        <v>2.99</v>
      </c>
      <c r="G132" s="27">
        <v>14.26</v>
      </c>
      <c r="H132" s="20">
        <v>97.9</v>
      </c>
      <c r="I132" s="20">
        <v>0.32</v>
      </c>
      <c r="J132" s="24" t="s">
        <v>83</v>
      </c>
      <c r="K132" s="397"/>
    </row>
    <row r="133" spans="1:11" ht="15.75" customHeight="1" x14ac:dyDescent="0.25">
      <c r="A133" s="529" t="s">
        <v>84</v>
      </c>
      <c r="B133" s="233"/>
      <c r="C133" s="278">
        <v>1.7</v>
      </c>
      <c r="D133" s="233">
        <v>1.7</v>
      </c>
      <c r="E133" s="20"/>
      <c r="F133" s="27"/>
      <c r="G133" s="27"/>
      <c r="H133" s="20"/>
      <c r="I133" s="20"/>
      <c r="J133" s="24"/>
      <c r="K133" s="397"/>
    </row>
    <row r="134" spans="1:11" ht="15.75" customHeight="1" x14ac:dyDescent="0.25">
      <c r="A134" s="529" t="s">
        <v>32</v>
      </c>
      <c r="B134" s="233"/>
      <c r="C134" s="278">
        <v>9</v>
      </c>
      <c r="D134" s="233">
        <v>9</v>
      </c>
      <c r="E134" s="20"/>
      <c r="F134" s="27"/>
      <c r="G134" s="27"/>
      <c r="H134" s="20"/>
      <c r="I134" s="20"/>
      <c r="J134" s="24"/>
      <c r="K134" s="397"/>
    </row>
    <row r="135" spans="1:11" ht="15.75" customHeight="1" x14ac:dyDescent="0.25">
      <c r="A135" s="529" t="s">
        <v>30</v>
      </c>
      <c r="B135" s="233"/>
      <c r="C135" s="278">
        <v>92</v>
      </c>
      <c r="D135" s="233">
        <v>92</v>
      </c>
      <c r="E135" s="20"/>
      <c r="F135" s="27"/>
      <c r="G135" s="27"/>
      <c r="H135" s="20"/>
      <c r="I135" s="20"/>
      <c r="J135" s="24"/>
      <c r="K135" s="397"/>
    </row>
    <row r="136" spans="1:11" ht="15.75" customHeight="1" x14ac:dyDescent="0.25">
      <c r="A136" s="529" t="s">
        <v>81</v>
      </c>
      <c r="B136" s="233"/>
      <c r="C136" s="278">
        <v>77</v>
      </c>
      <c r="D136" s="233">
        <v>77</v>
      </c>
      <c r="E136" s="20"/>
      <c r="F136" s="27"/>
      <c r="G136" s="28"/>
      <c r="H136" s="20"/>
      <c r="I136" s="20"/>
      <c r="J136" s="24"/>
      <c r="K136" s="397"/>
    </row>
    <row r="137" spans="1:11" ht="27.75" customHeight="1" x14ac:dyDescent="0.25">
      <c r="A137" s="531" t="s">
        <v>394</v>
      </c>
      <c r="B137" s="248" t="s">
        <v>214</v>
      </c>
      <c r="C137" s="443"/>
      <c r="D137" s="363"/>
      <c r="E137" s="20">
        <v>3.5</v>
      </c>
      <c r="F137" s="27">
        <v>5.95</v>
      </c>
      <c r="G137" s="28">
        <v>12.9</v>
      </c>
      <c r="H137" s="20">
        <v>119.6</v>
      </c>
      <c r="I137" s="20">
        <v>0.04</v>
      </c>
      <c r="J137" s="24" t="s">
        <v>215</v>
      </c>
      <c r="K137" s="397"/>
    </row>
    <row r="138" spans="1:11" ht="15.75" customHeight="1" x14ac:dyDescent="0.25">
      <c r="A138" s="529" t="s">
        <v>40</v>
      </c>
      <c r="B138" s="239"/>
      <c r="C138" s="444">
        <v>25</v>
      </c>
      <c r="D138" s="239">
        <v>25</v>
      </c>
      <c r="E138" s="20"/>
      <c r="F138" s="27"/>
      <c r="G138" s="27"/>
      <c r="H138" s="20"/>
      <c r="I138" s="20"/>
      <c r="J138" s="24"/>
      <c r="K138" s="397"/>
    </row>
    <row r="139" spans="1:11" ht="15.75" customHeight="1" x14ac:dyDescent="0.25">
      <c r="A139" s="529" t="s">
        <v>87</v>
      </c>
      <c r="B139" s="239"/>
      <c r="C139" s="444">
        <v>5.0999999999999996</v>
      </c>
      <c r="D139" s="239">
        <v>5</v>
      </c>
      <c r="E139" s="20"/>
      <c r="F139" s="27"/>
      <c r="G139" s="27"/>
      <c r="H139" s="20"/>
      <c r="I139" s="20"/>
      <c r="J139" s="24"/>
      <c r="K139" s="397"/>
    </row>
    <row r="140" spans="1:11" ht="15.75" customHeight="1" thickBot="1" x14ac:dyDescent="0.3">
      <c r="A140" s="529" t="s">
        <v>33</v>
      </c>
      <c r="B140" s="239"/>
      <c r="C140" s="444">
        <v>5</v>
      </c>
      <c r="D140" s="239">
        <v>5</v>
      </c>
      <c r="E140" s="20" t="s">
        <v>5</v>
      </c>
      <c r="F140" s="27"/>
      <c r="G140" s="27"/>
      <c r="H140" s="20"/>
      <c r="I140" s="20"/>
      <c r="J140" s="24"/>
      <c r="K140" s="398"/>
    </row>
    <row r="141" spans="1:11" ht="15.75" customHeight="1" thickBot="1" x14ac:dyDescent="0.3">
      <c r="A141" s="533" t="s">
        <v>41</v>
      </c>
      <c r="B141" s="449">
        <v>349</v>
      </c>
      <c r="C141" s="469"/>
      <c r="D141" s="449"/>
      <c r="E141" s="96">
        <f>E125+E132+E137</f>
        <v>11.17</v>
      </c>
      <c r="F141" s="96">
        <f t="shared" ref="F141:I141" si="6">F125+F132+F137</f>
        <v>12.74</v>
      </c>
      <c r="G141" s="96">
        <f t="shared" si="6"/>
        <v>45.16</v>
      </c>
      <c r="H141" s="96">
        <f t="shared" si="6"/>
        <v>340.5</v>
      </c>
      <c r="I141" s="96">
        <f t="shared" si="6"/>
        <v>0.52</v>
      </c>
      <c r="J141" s="92"/>
      <c r="K141" s="188">
        <f>(H141*K218/H218)*100</f>
        <v>25.457563251390635</v>
      </c>
    </row>
    <row r="142" spans="1:11" ht="15.75" customHeight="1" x14ac:dyDescent="0.25">
      <c r="A142" s="536" t="s">
        <v>42</v>
      </c>
      <c r="B142" s="248"/>
      <c r="C142" s="467"/>
      <c r="D142" s="239"/>
      <c r="E142" s="27"/>
      <c r="F142" s="27"/>
      <c r="G142" s="27"/>
      <c r="H142" s="20"/>
      <c r="I142" s="20"/>
      <c r="J142" s="24"/>
      <c r="K142" s="396"/>
    </row>
    <row r="143" spans="1:11" ht="15.75" customHeight="1" x14ac:dyDescent="0.25">
      <c r="A143" s="531" t="s">
        <v>65</v>
      </c>
      <c r="B143" s="233">
        <v>60</v>
      </c>
      <c r="C143" s="242">
        <v>89.4</v>
      </c>
      <c r="D143" s="278">
        <v>60</v>
      </c>
      <c r="E143" s="140">
        <v>0.54</v>
      </c>
      <c r="F143" s="141">
        <v>0.12</v>
      </c>
      <c r="G143" s="142">
        <v>4.8600000000000003</v>
      </c>
      <c r="H143" s="141">
        <v>25.8</v>
      </c>
      <c r="I143" s="141">
        <v>36</v>
      </c>
      <c r="J143" s="24" t="s">
        <v>409</v>
      </c>
      <c r="K143" s="397"/>
    </row>
    <row r="144" spans="1:11" ht="28.5" customHeight="1" thickBot="1" x14ac:dyDescent="0.3">
      <c r="A144" s="529" t="s">
        <v>545</v>
      </c>
      <c r="B144" s="233"/>
      <c r="C144" s="242"/>
      <c r="D144" s="278"/>
      <c r="E144" s="142"/>
      <c r="F144" s="141"/>
      <c r="G144" s="142"/>
      <c r="H144" s="140"/>
      <c r="I144" s="141"/>
      <c r="J144" s="82"/>
      <c r="K144" s="398"/>
    </row>
    <row r="145" spans="1:11" ht="15.75" customHeight="1" thickBot="1" x14ac:dyDescent="0.3">
      <c r="A145" s="533" t="s">
        <v>41</v>
      </c>
      <c r="B145" s="451">
        <v>60</v>
      </c>
      <c r="C145" s="452"/>
      <c r="D145" s="453"/>
      <c r="E145" s="93">
        <f>E143</f>
        <v>0.54</v>
      </c>
      <c r="F145" s="93">
        <f t="shared" ref="F145:I145" si="7">F143</f>
        <v>0.12</v>
      </c>
      <c r="G145" s="93">
        <f t="shared" si="7"/>
        <v>4.8600000000000003</v>
      </c>
      <c r="H145" s="93">
        <f t="shared" si="7"/>
        <v>25.8</v>
      </c>
      <c r="I145" s="93">
        <f t="shared" si="7"/>
        <v>36</v>
      </c>
      <c r="J145" s="92"/>
      <c r="K145" s="188">
        <f>(H145*K218/H218)*100</f>
        <v>1.9289431186075723</v>
      </c>
    </row>
    <row r="146" spans="1:11" ht="15.75" customHeight="1" x14ac:dyDescent="0.25">
      <c r="A146" s="534" t="s">
        <v>44</v>
      </c>
      <c r="B146" s="470"/>
      <c r="C146" s="454"/>
      <c r="D146" s="471"/>
      <c r="E146" s="392"/>
      <c r="F146" s="392"/>
      <c r="G146" s="8"/>
      <c r="H146" s="392"/>
      <c r="I146" s="57"/>
      <c r="J146" s="110"/>
      <c r="K146" s="396"/>
    </row>
    <row r="147" spans="1:11" ht="28.5" customHeight="1" x14ac:dyDescent="0.25">
      <c r="A147" s="531" t="s">
        <v>479</v>
      </c>
      <c r="B147" s="233">
        <v>50</v>
      </c>
      <c r="C147" s="247"/>
      <c r="D147" s="269"/>
      <c r="E147" s="28">
        <v>0.93</v>
      </c>
      <c r="F147" s="27">
        <v>2.65</v>
      </c>
      <c r="G147" s="28">
        <v>5.42</v>
      </c>
      <c r="H147" s="20">
        <v>49.2</v>
      </c>
      <c r="I147" s="27">
        <v>6</v>
      </c>
      <c r="J147" s="24" t="s">
        <v>369</v>
      </c>
      <c r="K147" s="397"/>
    </row>
    <row r="148" spans="1:11" ht="15.75" customHeight="1" x14ac:dyDescent="0.25">
      <c r="A148" s="532" t="s">
        <v>329</v>
      </c>
      <c r="B148" s="233"/>
      <c r="C148" s="247">
        <v>5.3</v>
      </c>
      <c r="D148" s="234">
        <v>5.3</v>
      </c>
      <c r="E148" s="28"/>
      <c r="F148" s="27"/>
      <c r="G148" s="28"/>
      <c r="H148" s="20"/>
      <c r="I148" s="15"/>
      <c r="J148" s="24"/>
      <c r="K148" s="397"/>
    </row>
    <row r="149" spans="1:11" ht="15.75" customHeight="1" x14ac:dyDescent="0.25">
      <c r="A149" s="532" t="s">
        <v>330</v>
      </c>
      <c r="B149" s="233"/>
      <c r="C149" s="247"/>
      <c r="D149" s="234">
        <v>33</v>
      </c>
      <c r="E149" s="28"/>
      <c r="F149" s="27"/>
      <c r="G149" s="28"/>
      <c r="H149" s="20"/>
      <c r="I149" s="15"/>
      <c r="J149" s="24"/>
      <c r="K149" s="397"/>
    </row>
    <row r="150" spans="1:11" ht="15.75" customHeight="1" x14ac:dyDescent="0.25">
      <c r="A150" s="532" t="s">
        <v>112</v>
      </c>
      <c r="B150" s="233"/>
      <c r="C150" s="247">
        <v>10.63</v>
      </c>
      <c r="D150" s="234">
        <v>8.5</v>
      </c>
      <c r="E150" s="28"/>
      <c r="F150" s="27"/>
      <c r="G150" s="28"/>
      <c r="H150" s="20"/>
      <c r="I150" s="15"/>
      <c r="J150" s="24"/>
      <c r="K150" s="397"/>
    </row>
    <row r="151" spans="1:11" ht="15.75" customHeight="1" x14ac:dyDescent="0.25">
      <c r="A151" s="532" t="s">
        <v>328</v>
      </c>
      <c r="B151" s="233"/>
      <c r="C151" s="247">
        <v>10.44</v>
      </c>
      <c r="D151" s="234">
        <v>6.25</v>
      </c>
      <c r="E151" s="28"/>
      <c r="F151" s="27"/>
      <c r="G151" s="28"/>
      <c r="H151" s="20"/>
      <c r="I151" s="15"/>
      <c r="J151" s="24"/>
      <c r="K151" s="397"/>
    </row>
    <row r="152" spans="1:11" ht="15.75" customHeight="1" x14ac:dyDescent="0.25">
      <c r="A152" s="532" t="s">
        <v>225</v>
      </c>
      <c r="B152" s="233"/>
      <c r="C152" s="247">
        <v>2.5</v>
      </c>
      <c r="D152" s="234">
        <v>2.5</v>
      </c>
      <c r="E152" s="28"/>
      <c r="F152" s="27"/>
      <c r="G152" s="28"/>
      <c r="H152" s="20"/>
      <c r="I152" s="15"/>
      <c r="J152" s="24"/>
      <c r="K152" s="397"/>
    </row>
    <row r="153" spans="1:11" ht="26.25" customHeight="1" x14ac:dyDescent="0.25">
      <c r="A153" s="531" t="s">
        <v>453</v>
      </c>
      <c r="B153" s="233" t="s">
        <v>293</v>
      </c>
      <c r="C153" s="270"/>
      <c r="D153" s="271"/>
      <c r="E153" s="20">
        <v>1.1000000000000001</v>
      </c>
      <c r="F153" s="27">
        <v>3.2</v>
      </c>
      <c r="G153" s="28">
        <v>7.2</v>
      </c>
      <c r="H153" s="20">
        <v>62</v>
      </c>
      <c r="I153" s="20">
        <v>4.8</v>
      </c>
      <c r="J153" s="24" t="s">
        <v>217</v>
      </c>
      <c r="K153" s="397"/>
    </row>
    <row r="154" spans="1:11" ht="15.75" customHeight="1" x14ac:dyDescent="0.25">
      <c r="A154" s="529" t="s">
        <v>59</v>
      </c>
      <c r="B154" s="233"/>
      <c r="C154" s="270">
        <v>15</v>
      </c>
      <c r="D154" s="271">
        <v>12</v>
      </c>
      <c r="E154" s="20"/>
      <c r="F154" s="27"/>
      <c r="G154" s="20"/>
      <c r="H154" s="20"/>
      <c r="I154" s="20"/>
      <c r="J154" s="24"/>
      <c r="K154" s="397"/>
    </row>
    <row r="155" spans="1:11" ht="15.75" customHeight="1" x14ac:dyDescent="0.25">
      <c r="A155" s="529" t="s">
        <v>51</v>
      </c>
      <c r="B155" s="233"/>
      <c r="C155" s="249">
        <v>15.96</v>
      </c>
      <c r="D155" s="271">
        <v>12</v>
      </c>
      <c r="E155" s="20"/>
      <c r="F155" s="27"/>
      <c r="G155" s="28"/>
      <c r="H155" s="20"/>
      <c r="I155" s="20"/>
      <c r="J155" s="24"/>
      <c r="K155" s="397"/>
    </row>
    <row r="156" spans="1:11" ht="15.75" customHeight="1" x14ac:dyDescent="0.25">
      <c r="A156" s="529" t="s">
        <v>52</v>
      </c>
      <c r="B156" s="233"/>
      <c r="C156" s="270">
        <v>7.5</v>
      </c>
      <c r="D156" s="271">
        <v>6</v>
      </c>
      <c r="E156" s="20"/>
      <c r="F156" s="27"/>
      <c r="G156" s="28"/>
      <c r="H156" s="20"/>
      <c r="I156" s="23"/>
      <c r="J156" s="24"/>
      <c r="K156" s="397"/>
    </row>
    <row r="157" spans="1:11" ht="15.75" customHeight="1" x14ac:dyDescent="0.25">
      <c r="A157" s="529" t="s">
        <v>47</v>
      </c>
      <c r="B157" s="233"/>
      <c r="C157" s="247">
        <v>7.14</v>
      </c>
      <c r="D157" s="271">
        <v>6</v>
      </c>
      <c r="E157" s="20"/>
      <c r="F157" s="27"/>
      <c r="G157" s="28"/>
      <c r="H157" s="20"/>
      <c r="I157" s="23"/>
      <c r="J157" s="24"/>
      <c r="K157" s="397"/>
    </row>
    <row r="158" spans="1:11" ht="15.75" customHeight="1" x14ac:dyDescent="0.25">
      <c r="A158" s="529" t="s">
        <v>91</v>
      </c>
      <c r="B158" s="233"/>
      <c r="C158" s="249">
        <v>30.72</v>
      </c>
      <c r="D158" s="271">
        <v>24</v>
      </c>
      <c r="E158" s="20"/>
      <c r="F158" s="27"/>
      <c r="G158" s="28"/>
      <c r="H158" s="20"/>
      <c r="I158" s="23"/>
      <c r="J158" s="24"/>
      <c r="K158" s="397"/>
    </row>
    <row r="159" spans="1:11" ht="15.75" customHeight="1" x14ac:dyDescent="0.25">
      <c r="A159" s="529" t="s">
        <v>32</v>
      </c>
      <c r="B159" s="233"/>
      <c r="C159" s="249">
        <v>1.8</v>
      </c>
      <c r="D159" s="271">
        <v>1.8</v>
      </c>
      <c r="E159" s="20"/>
      <c r="F159" s="27"/>
      <c r="G159" s="28"/>
      <c r="H159" s="20"/>
      <c r="I159" s="23"/>
      <c r="J159" s="24"/>
      <c r="K159" s="397"/>
    </row>
    <row r="160" spans="1:11" ht="15.75" customHeight="1" x14ac:dyDescent="0.25">
      <c r="A160" s="529" t="s">
        <v>53</v>
      </c>
      <c r="B160" s="233"/>
      <c r="C160" s="270">
        <v>3</v>
      </c>
      <c r="D160" s="271">
        <v>3</v>
      </c>
      <c r="E160" s="20"/>
      <c r="F160" s="27"/>
      <c r="G160" s="28"/>
      <c r="H160" s="20"/>
      <c r="I160" s="23"/>
      <c r="J160" s="24"/>
      <c r="K160" s="397"/>
    </row>
    <row r="161" spans="1:11" ht="15.75" customHeight="1" x14ac:dyDescent="0.25">
      <c r="A161" s="532" t="s">
        <v>484</v>
      </c>
      <c r="B161" s="233"/>
      <c r="C161" s="249">
        <v>1.5</v>
      </c>
      <c r="D161" s="271">
        <v>1.5</v>
      </c>
      <c r="E161" s="20"/>
      <c r="F161" s="27"/>
      <c r="G161" s="28"/>
      <c r="H161" s="20"/>
      <c r="I161" s="23"/>
      <c r="J161" s="24"/>
      <c r="K161" s="397"/>
    </row>
    <row r="162" spans="1:11" ht="15.75" customHeight="1" x14ac:dyDescent="0.25">
      <c r="A162" s="529" t="s">
        <v>267</v>
      </c>
      <c r="B162" s="233"/>
      <c r="C162" s="249">
        <v>120</v>
      </c>
      <c r="D162" s="271">
        <v>120</v>
      </c>
      <c r="E162" s="20"/>
      <c r="F162" s="27"/>
      <c r="G162" s="28"/>
      <c r="H162" s="20"/>
      <c r="I162" s="23"/>
      <c r="J162" s="24"/>
      <c r="K162" s="397"/>
    </row>
    <row r="163" spans="1:11" ht="15.75" customHeight="1" x14ac:dyDescent="0.25">
      <c r="A163" s="529" t="s">
        <v>92</v>
      </c>
      <c r="B163" s="233"/>
      <c r="C163" s="270">
        <v>6</v>
      </c>
      <c r="D163" s="271">
        <v>6</v>
      </c>
      <c r="E163" s="28"/>
      <c r="F163" s="27"/>
      <c r="G163" s="28"/>
      <c r="H163" s="20"/>
      <c r="I163" s="38"/>
      <c r="J163" s="24"/>
      <c r="K163" s="397"/>
    </row>
    <row r="164" spans="1:11" ht="15.75" customHeight="1" x14ac:dyDescent="0.25">
      <c r="A164" s="531" t="s">
        <v>218</v>
      </c>
      <c r="B164" s="233">
        <v>150</v>
      </c>
      <c r="C164" s="270"/>
      <c r="D164" s="271"/>
      <c r="E164" s="28">
        <v>11.7</v>
      </c>
      <c r="F164" s="27">
        <v>11.7</v>
      </c>
      <c r="G164" s="28">
        <v>24</v>
      </c>
      <c r="H164" s="27">
        <v>248.3</v>
      </c>
      <c r="I164" s="28">
        <v>0.48</v>
      </c>
      <c r="J164" s="24" t="s">
        <v>428</v>
      </c>
      <c r="K164" s="397"/>
    </row>
    <row r="165" spans="1:11" ht="15.75" customHeight="1" x14ac:dyDescent="0.25">
      <c r="A165" s="529" t="s">
        <v>307</v>
      </c>
      <c r="B165" s="248"/>
      <c r="C165" s="247">
        <v>39</v>
      </c>
      <c r="D165" s="271">
        <v>39</v>
      </c>
      <c r="E165" s="28"/>
      <c r="F165" s="27"/>
      <c r="G165" s="28"/>
      <c r="H165" s="27"/>
      <c r="I165" s="28"/>
      <c r="J165" s="24"/>
      <c r="K165" s="397"/>
    </row>
    <row r="166" spans="1:11" ht="15.75" customHeight="1" x14ac:dyDescent="0.25">
      <c r="A166" s="529" t="s">
        <v>95</v>
      </c>
      <c r="B166" s="248"/>
      <c r="C166" s="247"/>
      <c r="D166" s="271">
        <v>24</v>
      </c>
      <c r="E166" s="28"/>
      <c r="F166" s="27"/>
      <c r="G166" s="28"/>
      <c r="H166" s="27"/>
      <c r="I166" s="28"/>
      <c r="J166" s="24"/>
      <c r="K166" s="397"/>
    </row>
    <row r="167" spans="1:11" ht="15.75" customHeight="1" x14ac:dyDescent="0.25">
      <c r="A167" s="529" t="s">
        <v>225</v>
      </c>
      <c r="B167" s="248"/>
      <c r="C167" s="270">
        <v>5</v>
      </c>
      <c r="D167" s="271">
        <v>5</v>
      </c>
      <c r="E167" s="28"/>
      <c r="F167" s="27"/>
      <c r="G167" s="28"/>
      <c r="H167" s="27"/>
      <c r="I167" s="28"/>
      <c r="J167" s="24"/>
      <c r="K167" s="397"/>
    </row>
    <row r="168" spans="1:11" ht="15.75" customHeight="1" x14ac:dyDescent="0.25">
      <c r="A168" s="529" t="s">
        <v>47</v>
      </c>
      <c r="B168" s="248"/>
      <c r="C168" s="270">
        <v>8.93</v>
      </c>
      <c r="D168" s="271">
        <v>7.5</v>
      </c>
      <c r="E168" s="28"/>
      <c r="F168" s="27"/>
      <c r="G168" s="28"/>
      <c r="H168" s="27"/>
      <c r="I168" s="38"/>
      <c r="J168" s="24"/>
      <c r="K168" s="397"/>
    </row>
    <row r="169" spans="1:11" ht="15.75" customHeight="1" x14ac:dyDescent="0.25">
      <c r="A169" s="529" t="s">
        <v>52</v>
      </c>
      <c r="B169" s="248"/>
      <c r="C169" s="270">
        <v>12.5</v>
      </c>
      <c r="D169" s="271">
        <v>10</v>
      </c>
      <c r="E169" s="28"/>
      <c r="F169" s="27"/>
      <c r="G169" s="28"/>
      <c r="H169" s="27"/>
      <c r="I169" s="38"/>
      <c r="J169" s="24"/>
      <c r="K169" s="397"/>
    </row>
    <row r="170" spans="1:11" ht="15.75" customHeight="1" x14ac:dyDescent="0.25">
      <c r="A170" s="529" t="s">
        <v>28</v>
      </c>
      <c r="B170" s="248"/>
      <c r="C170" s="270">
        <v>32</v>
      </c>
      <c r="D170" s="271">
        <v>32</v>
      </c>
      <c r="E170" s="20"/>
      <c r="F170" s="27"/>
      <c r="G170" s="28"/>
      <c r="H170" s="27"/>
      <c r="I170" s="28"/>
      <c r="J170" s="24"/>
      <c r="K170" s="397"/>
    </row>
    <row r="171" spans="1:11" ht="15.75" customHeight="1" x14ac:dyDescent="0.25">
      <c r="A171" s="529" t="s">
        <v>81</v>
      </c>
      <c r="B171" s="248"/>
      <c r="C171" s="270">
        <v>65</v>
      </c>
      <c r="D171" s="271">
        <v>65</v>
      </c>
      <c r="E171" s="28"/>
      <c r="F171" s="27"/>
      <c r="G171" s="28"/>
      <c r="H171" s="27"/>
      <c r="I171" s="38"/>
      <c r="J171" s="24"/>
      <c r="K171" s="397"/>
    </row>
    <row r="172" spans="1:11" ht="15.75" customHeight="1" x14ac:dyDescent="0.25">
      <c r="A172" s="532" t="s">
        <v>484</v>
      </c>
      <c r="B172" s="248"/>
      <c r="C172" s="271">
        <v>1.3</v>
      </c>
      <c r="D172" s="271">
        <v>1.3</v>
      </c>
      <c r="E172" s="27"/>
      <c r="F172" s="27"/>
      <c r="G172" s="27"/>
      <c r="H172" s="27"/>
      <c r="I172" s="23"/>
      <c r="J172" s="24"/>
      <c r="K172" s="397"/>
    </row>
    <row r="173" spans="1:11" ht="15.75" customHeight="1" x14ac:dyDescent="0.25">
      <c r="A173" s="529" t="s">
        <v>96</v>
      </c>
      <c r="B173" s="248"/>
      <c r="C173" s="270"/>
      <c r="D173" s="271">
        <v>126</v>
      </c>
      <c r="E173" s="28"/>
      <c r="F173" s="27"/>
      <c r="G173" s="28"/>
      <c r="H173" s="20"/>
      <c r="I173" s="23"/>
      <c r="J173" s="24"/>
      <c r="K173" s="397"/>
    </row>
    <row r="174" spans="1:11" ht="15.75" customHeight="1" x14ac:dyDescent="0.25">
      <c r="A174" s="531" t="s">
        <v>97</v>
      </c>
      <c r="B174" s="233">
        <v>130</v>
      </c>
      <c r="C174" s="247"/>
      <c r="D174" s="234"/>
      <c r="E174" s="20"/>
      <c r="F174" s="27"/>
      <c r="G174" s="28">
        <v>13</v>
      </c>
      <c r="H174" s="20">
        <v>52</v>
      </c>
      <c r="I174" s="27"/>
      <c r="J174" s="24" t="s">
        <v>417</v>
      </c>
      <c r="K174" s="397"/>
    </row>
    <row r="175" spans="1:11" ht="15.75" customHeight="1" x14ac:dyDescent="0.25">
      <c r="A175" s="529" t="s">
        <v>99</v>
      </c>
      <c r="B175" s="233"/>
      <c r="C175" s="247">
        <v>15.2</v>
      </c>
      <c r="D175" s="234">
        <v>15.2</v>
      </c>
      <c r="E175" s="20"/>
      <c r="F175" s="27"/>
      <c r="G175" s="28"/>
      <c r="H175" s="20"/>
      <c r="I175" s="27"/>
      <c r="J175" s="24"/>
      <c r="K175" s="397"/>
    </row>
    <row r="176" spans="1:11" ht="15.75" customHeight="1" x14ac:dyDescent="0.25">
      <c r="A176" s="529" t="s">
        <v>32</v>
      </c>
      <c r="B176" s="233"/>
      <c r="C176" s="247">
        <v>6</v>
      </c>
      <c r="D176" s="234">
        <v>6</v>
      </c>
      <c r="E176" s="20"/>
      <c r="F176" s="27"/>
      <c r="G176" s="28"/>
      <c r="H176" s="20"/>
      <c r="I176" s="27"/>
      <c r="J176" s="24"/>
      <c r="K176" s="397"/>
    </row>
    <row r="177" spans="1:11" ht="15.75" customHeight="1" x14ac:dyDescent="0.25">
      <c r="A177" s="529" t="s">
        <v>81</v>
      </c>
      <c r="B177" s="233"/>
      <c r="C177" s="234">
        <v>130</v>
      </c>
      <c r="D177" s="234">
        <v>130</v>
      </c>
      <c r="E177" s="27"/>
      <c r="F177" s="27"/>
      <c r="G177" s="27"/>
      <c r="H177" s="27"/>
      <c r="I177" s="27"/>
      <c r="J177" s="24"/>
      <c r="K177" s="397"/>
    </row>
    <row r="178" spans="1:11" ht="15.75" customHeight="1" thickBot="1" x14ac:dyDescent="0.3">
      <c r="A178" s="531" t="s">
        <v>291</v>
      </c>
      <c r="B178" s="233">
        <v>30</v>
      </c>
      <c r="C178" s="233">
        <v>30</v>
      </c>
      <c r="D178" s="249">
        <v>30</v>
      </c>
      <c r="E178" s="26">
        <v>1.98</v>
      </c>
      <c r="F178" s="33">
        <v>0.36</v>
      </c>
      <c r="G178" s="26">
        <v>11.88</v>
      </c>
      <c r="H178" s="33">
        <v>59.4</v>
      </c>
      <c r="I178" s="34"/>
      <c r="J178" s="16" t="s">
        <v>434</v>
      </c>
      <c r="K178" s="398"/>
    </row>
    <row r="179" spans="1:11" ht="15.75" customHeight="1" thickBot="1" x14ac:dyDescent="0.3">
      <c r="A179" s="533" t="s">
        <v>41</v>
      </c>
      <c r="B179" s="472">
        <v>516</v>
      </c>
      <c r="C179" s="473"/>
      <c r="D179" s="451"/>
      <c r="E179" s="96">
        <f>E147+E153+E164+E174+E178</f>
        <v>15.71</v>
      </c>
      <c r="F179" s="96">
        <f t="shared" ref="F179:I179" si="8">F147+F153+F164+F174+F178</f>
        <v>17.909999999999997</v>
      </c>
      <c r="G179" s="96">
        <f t="shared" si="8"/>
        <v>61.500000000000007</v>
      </c>
      <c r="H179" s="96">
        <f t="shared" si="8"/>
        <v>470.9</v>
      </c>
      <c r="I179" s="96">
        <f t="shared" si="8"/>
        <v>11.280000000000001</v>
      </c>
      <c r="J179" s="92"/>
      <c r="K179" s="188">
        <f>(H179*K218/H218)*100</f>
        <v>35.206950176445957</v>
      </c>
    </row>
    <row r="180" spans="1:11" ht="15.75" customHeight="1" x14ac:dyDescent="0.25">
      <c r="A180" s="536" t="s">
        <v>64</v>
      </c>
      <c r="B180" s="248"/>
      <c r="C180" s="278"/>
      <c r="D180" s="233"/>
      <c r="E180" s="27"/>
      <c r="F180" s="27"/>
      <c r="G180" s="27"/>
      <c r="H180" s="20"/>
      <c r="I180" s="23"/>
      <c r="J180" s="182"/>
      <c r="K180" s="396"/>
    </row>
    <row r="181" spans="1:11" ht="15.75" customHeight="1" x14ac:dyDescent="0.25">
      <c r="A181" s="531" t="s">
        <v>314</v>
      </c>
      <c r="B181" s="241">
        <v>150</v>
      </c>
      <c r="C181" s="245"/>
      <c r="D181" s="241"/>
      <c r="E181" s="141">
        <v>4.3499999999999996</v>
      </c>
      <c r="F181" s="141">
        <v>3.75</v>
      </c>
      <c r="G181" s="141">
        <v>6.3</v>
      </c>
      <c r="H181" s="141">
        <v>76</v>
      </c>
      <c r="I181" s="141">
        <v>0.45</v>
      </c>
      <c r="J181" s="24" t="s">
        <v>248</v>
      </c>
      <c r="K181" s="397"/>
    </row>
    <row r="182" spans="1:11" ht="28.5" customHeight="1" x14ac:dyDescent="0.25">
      <c r="A182" s="529" t="s">
        <v>546</v>
      </c>
      <c r="B182" s="241"/>
      <c r="C182" s="245">
        <v>155</v>
      </c>
      <c r="D182" s="241">
        <v>150</v>
      </c>
      <c r="E182" s="141"/>
      <c r="F182" s="142"/>
      <c r="G182" s="141"/>
      <c r="H182" s="142"/>
      <c r="I182" s="140"/>
      <c r="J182" s="24"/>
      <c r="K182" s="397"/>
    </row>
    <row r="183" spans="1:11" ht="15.75" customHeight="1" x14ac:dyDescent="0.25">
      <c r="A183" s="531" t="s">
        <v>276</v>
      </c>
      <c r="B183" s="233">
        <v>35</v>
      </c>
      <c r="C183" s="231"/>
      <c r="D183" s="234"/>
      <c r="E183" s="83">
        <v>2.04</v>
      </c>
      <c r="F183" s="28">
        <v>2.19</v>
      </c>
      <c r="G183" s="27">
        <v>20.28</v>
      </c>
      <c r="H183" s="28">
        <v>109.08</v>
      </c>
      <c r="I183" s="27">
        <v>0.13</v>
      </c>
      <c r="J183" s="24" t="s">
        <v>277</v>
      </c>
      <c r="K183" s="397"/>
    </row>
    <row r="184" spans="1:11" ht="15.75" customHeight="1" x14ac:dyDescent="0.25">
      <c r="A184" s="532" t="s">
        <v>60</v>
      </c>
      <c r="B184" s="233"/>
      <c r="C184" s="247">
        <v>17.3</v>
      </c>
      <c r="D184" s="234">
        <v>17.3</v>
      </c>
      <c r="E184" s="83"/>
      <c r="F184" s="124"/>
      <c r="G184" s="124"/>
      <c r="H184" s="124"/>
      <c r="I184" s="28"/>
      <c r="J184" s="24"/>
      <c r="K184" s="397"/>
    </row>
    <row r="185" spans="1:11" ht="15.75" customHeight="1" x14ac:dyDescent="0.25">
      <c r="A185" s="532" t="s">
        <v>75</v>
      </c>
      <c r="B185" s="233"/>
      <c r="C185" s="247">
        <v>0.92</v>
      </c>
      <c r="D185" s="234">
        <v>0.92</v>
      </c>
      <c r="E185" s="83"/>
      <c r="F185" s="124"/>
      <c r="G185" s="124"/>
      <c r="H185" s="124"/>
      <c r="I185" s="28"/>
      <c r="J185" s="24"/>
      <c r="K185" s="397"/>
    </row>
    <row r="186" spans="1:11" ht="15.75" customHeight="1" x14ac:dyDescent="0.25">
      <c r="A186" s="532" t="s">
        <v>33</v>
      </c>
      <c r="B186" s="233"/>
      <c r="C186" s="247">
        <v>0.78</v>
      </c>
      <c r="D186" s="234">
        <v>0.78</v>
      </c>
      <c r="E186" s="83"/>
      <c r="F186" s="124"/>
      <c r="G186" s="124"/>
      <c r="H186" s="124"/>
      <c r="I186" s="28"/>
      <c r="J186" s="24"/>
      <c r="K186" s="397"/>
    </row>
    <row r="187" spans="1:11" ht="15.75" customHeight="1" x14ac:dyDescent="0.25">
      <c r="A187" s="532" t="s">
        <v>69</v>
      </c>
      <c r="B187" s="233"/>
      <c r="C187" s="247">
        <v>1.1299999999999999</v>
      </c>
      <c r="D187" s="234">
        <v>0.94</v>
      </c>
      <c r="E187" s="83"/>
      <c r="F187" s="124"/>
      <c r="G187" s="124"/>
      <c r="H187" s="124"/>
      <c r="I187" s="28"/>
      <c r="J187" s="24"/>
      <c r="K187" s="397"/>
    </row>
    <row r="188" spans="1:11" ht="15.75" customHeight="1" x14ac:dyDescent="0.25">
      <c r="A188" s="532" t="s">
        <v>484</v>
      </c>
      <c r="B188" s="233"/>
      <c r="C188" s="247">
        <v>0.27</v>
      </c>
      <c r="D188" s="234">
        <v>0.27</v>
      </c>
      <c r="E188" s="83"/>
      <c r="F188" s="124"/>
      <c r="G188" s="124"/>
      <c r="H188" s="124"/>
      <c r="I188" s="28"/>
      <c r="J188" s="24"/>
      <c r="K188" s="397"/>
    </row>
    <row r="189" spans="1:11" ht="15.75" customHeight="1" x14ac:dyDescent="0.25">
      <c r="A189" s="529" t="s">
        <v>119</v>
      </c>
      <c r="B189" s="233"/>
      <c r="C189" s="247">
        <v>0.22</v>
      </c>
      <c r="D189" s="234">
        <v>0.22</v>
      </c>
      <c r="E189" s="83"/>
      <c r="F189" s="124"/>
      <c r="G189" s="124"/>
      <c r="H189" s="124"/>
      <c r="I189" s="28"/>
      <c r="J189" s="24"/>
      <c r="K189" s="397"/>
    </row>
    <row r="190" spans="1:11" ht="15.75" customHeight="1" x14ac:dyDescent="0.25">
      <c r="A190" s="532" t="s">
        <v>81</v>
      </c>
      <c r="B190" s="233"/>
      <c r="C190" s="247">
        <v>7</v>
      </c>
      <c r="D190" s="234">
        <v>7</v>
      </c>
      <c r="E190" s="83"/>
      <c r="F190" s="124"/>
      <c r="G190" s="124"/>
      <c r="H190" s="124"/>
      <c r="I190" s="28"/>
      <c r="J190" s="24"/>
      <c r="K190" s="397"/>
    </row>
    <row r="191" spans="1:11" ht="15.75" customHeight="1" x14ac:dyDescent="0.25">
      <c r="A191" s="532" t="s">
        <v>278</v>
      </c>
      <c r="B191" s="233"/>
      <c r="C191" s="247"/>
      <c r="D191" s="234">
        <v>27</v>
      </c>
      <c r="E191" s="83"/>
      <c r="F191" s="124"/>
      <c r="G191" s="124"/>
      <c r="H191" s="124"/>
      <c r="I191" s="28"/>
      <c r="J191" s="24"/>
      <c r="K191" s="397"/>
    </row>
    <row r="192" spans="1:11" ht="15.75" customHeight="1" x14ac:dyDescent="0.25">
      <c r="A192" s="532" t="s">
        <v>258</v>
      </c>
      <c r="B192" s="233"/>
      <c r="C192" s="247">
        <v>0.8</v>
      </c>
      <c r="D192" s="234">
        <v>0.8</v>
      </c>
      <c r="E192" s="83"/>
      <c r="F192" s="124"/>
      <c r="G192" s="124"/>
      <c r="H192" s="124"/>
      <c r="I192" s="28"/>
      <c r="J192" s="24"/>
      <c r="K192" s="397"/>
    </row>
    <row r="193" spans="1:23" ht="15.75" customHeight="1" x14ac:dyDescent="0.25">
      <c r="A193" s="532" t="s">
        <v>168</v>
      </c>
      <c r="B193" s="233"/>
      <c r="C193" s="247">
        <v>11.8</v>
      </c>
      <c r="D193" s="234">
        <v>11.7</v>
      </c>
      <c r="E193" s="83"/>
      <c r="F193" s="124"/>
      <c r="G193" s="124"/>
      <c r="H193" s="124"/>
      <c r="I193" s="28"/>
      <c r="J193" s="24"/>
      <c r="K193" s="397"/>
    </row>
    <row r="194" spans="1:23" ht="15.75" customHeight="1" x14ac:dyDescent="0.25">
      <c r="A194" s="532" t="s">
        <v>279</v>
      </c>
      <c r="B194" s="233"/>
      <c r="C194" s="247">
        <v>0.12</v>
      </c>
      <c r="D194" s="234">
        <v>0.12</v>
      </c>
      <c r="E194" s="83"/>
      <c r="F194" s="124"/>
      <c r="G194" s="124"/>
      <c r="H194" s="124"/>
      <c r="I194" s="28"/>
      <c r="J194" s="24"/>
      <c r="K194" s="397"/>
    </row>
    <row r="195" spans="1:23" ht="15.75" customHeight="1" x14ac:dyDescent="0.25">
      <c r="A195" s="532" t="s">
        <v>280</v>
      </c>
      <c r="B195" s="233"/>
      <c r="C195" s="247">
        <v>0.84</v>
      </c>
      <c r="D195" s="234">
        <v>0.7</v>
      </c>
      <c r="E195" s="83"/>
      <c r="F195" s="124"/>
      <c r="G195" s="124"/>
      <c r="H195" s="124"/>
      <c r="I195" s="28"/>
      <c r="J195" s="24"/>
      <c r="K195" s="398"/>
    </row>
    <row r="196" spans="1:23" ht="15.75" customHeight="1" x14ac:dyDescent="0.25">
      <c r="A196" s="537"/>
      <c r="B196" s="474">
        <v>185</v>
      </c>
      <c r="C196" s="474"/>
      <c r="D196" s="474"/>
      <c r="E196" s="149">
        <f>E181+E183</f>
        <v>6.39</v>
      </c>
      <c r="F196" s="149">
        <f t="shared" ref="F196:I196" si="9">F181+F183</f>
        <v>5.9399999999999995</v>
      </c>
      <c r="G196" s="149">
        <f t="shared" si="9"/>
        <v>26.580000000000002</v>
      </c>
      <c r="H196" s="149">
        <f t="shared" si="9"/>
        <v>185.07999999999998</v>
      </c>
      <c r="I196" s="149">
        <f t="shared" si="9"/>
        <v>0.58000000000000007</v>
      </c>
      <c r="J196" s="167"/>
      <c r="K196" s="188">
        <f>(H196*K218/H218)*100</f>
        <v>13.837550092708891</v>
      </c>
    </row>
    <row r="197" spans="1:23" ht="15.75" customHeight="1" x14ac:dyDescent="0.25">
      <c r="A197" s="538" t="s">
        <v>388</v>
      </c>
      <c r="B197" s="241"/>
      <c r="C197" s="242"/>
      <c r="D197" s="241"/>
      <c r="E197" s="159"/>
      <c r="F197" s="160"/>
      <c r="G197" s="160"/>
      <c r="H197" s="142"/>
      <c r="I197" s="140"/>
      <c r="J197" s="24"/>
      <c r="K197" s="396"/>
    </row>
    <row r="198" spans="1:23" ht="15.75" customHeight="1" x14ac:dyDescent="0.25">
      <c r="A198" s="531" t="s">
        <v>475</v>
      </c>
      <c r="B198" s="233">
        <v>50</v>
      </c>
      <c r="C198" s="247"/>
      <c r="D198" s="234"/>
      <c r="E198" s="83">
        <v>0.625</v>
      </c>
      <c r="F198" s="28">
        <v>0.05</v>
      </c>
      <c r="G198" s="129">
        <v>5.81</v>
      </c>
      <c r="H198" s="28">
        <v>26.16</v>
      </c>
      <c r="I198" s="27"/>
      <c r="J198" s="24" t="s">
        <v>324</v>
      </c>
      <c r="K198" s="397"/>
    </row>
    <row r="199" spans="1:23" ht="15.75" customHeight="1" x14ac:dyDescent="0.25">
      <c r="A199" s="532" t="s">
        <v>112</v>
      </c>
      <c r="B199" s="233"/>
      <c r="C199" s="247">
        <v>60</v>
      </c>
      <c r="D199" s="234">
        <v>48</v>
      </c>
      <c r="E199" s="83"/>
      <c r="F199" s="28"/>
      <c r="G199" s="129"/>
      <c r="H199" s="28"/>
      <c r="I199" s="27"/>
      <c r="J199" s="24"/>
      <c r="K199" s="397"/>
    </row>
    <row r="200" spans="1:23" ht="15.75" customHeight="1" x14ac:dyDescent="0.25">
      <c r="A200" s="532" t="s">
        <v>75</v>
      </c>
      <c r="B200" s="233"/>
      <c r="C200" s="247">
        <v>2.5</v>
      </c>
      <c r="D200" s="234">
        <v>2.5</v>
      </c>
      <c r="E200" s="83"/>
      <c r="F200" s="28"/>
      <c r="G200" s="129"/>
      <c r="H200" s="28"/>
      <c r="I200" s="27"/>
      <c r="J200" s="24"/>
      <c r="K200" s="397"/>
    </row>
    <row r="201" spans="1:23" ht="29.25" customHeight="1" x14ac:dyDescent="0.25">
      <c r="A201" s="531" t="s">
        <v>444</v>
      </c>
      <c r="B201" s="233" t="s">
        <v>286</v>
      </c>
      <c r="C201" s="247"/>
      <c r="D201" s="234"/>
      <c r="E201" s="28">
        <v>12.3</v>
      </c>
      <c r="F201" s="27">
        <v>6.92</v>
      </c>
      <c r="G201" s="28">
        <v>25.38</v>
      </c>
      <c r="H201" s="20">
        <v>213.08</v>
      </c>
      <c r="I201" s="27">
        <v>0.23</v>
      </c>
      <c r="J201" s="24" t="s">
        <v>219</v>
      </c>
      <c r="K201" s="397"/>
    </row>
    <row r="202" spans="1:23" ht="15.75" customHeight="1" x14ac:dyDescent="0.25">
      <c r="A202" s="529" t="s">
        <v>102</v>
      </c>
      <c r="B202" s="233"/>
      <c r="C202" s="247">
        <v>72.930000000000007</v>
      </c>
      <c r="D202" s="234">
        <v>71.5</v>
      </c>
      <c r="E202" s="28"/>
      <c r="F202" s="27"/>
      <c r="G202" s="28"/>
      <c r="H202" s="20"/>
      <c r="I202" s="27"/>
      <c r="J202" s="24"/>
      <c r="K202" s="397"/>
    </row>
    <row r="203" spans="1:23" ht="15.75" customHeight="1" x14ac:dyDescent="0.25">
      <c r="A203" s="529" t="s">
        <v>167</v>
      </c>
      <c r="B203" s="233"/>
      <c r="C203" s="247">
        <v>7.7</v>
      </c>
      <c r="D203" s="234">
        <v>7.7</v>
      </c>
      <c r="E203" s="28"/>
      <c r="F203" s="27"/>
      <c r="G203" s="28"/>
      <c r="H203" s="20"/>
      <c r="I203" s="27"/>
      <c r="J203" s="24"/>
      <c r="K203" s="397"/>
    </row>
    <row r="204" spans="1:23" ht="15.75" customHeight="1" x14ac:dyDescent="0.25">
      <c r="A204" s="529" t="s">
        <v>48</v>
      </c>
      <c r="B204" s="233"/>
      <c r="C204" s="247">
        <v>5.76</v>
      </c>
      <c r="D204" s="234">
        <v>4.8</v>
      </c>
      <c r="E204" s="28"/>
      <c r="F204" s="27"/>
      <c r="G204" s="28"/>
      <c r="H204" s="20"/>
      <c r="I204" s="27"/>
      <c r="J204" s="24"/>
      <c r="K204" s="397"/>
    </row>
    <row r="205" spans="1:23" ht="15.75" customHeight="1" x14ac:dyDescent="0.25">
      <c r="A205" s="529" t="s">
        <v>32</v>
      </c>
      <c r="B205" s="233"/>
      <c r="C205" s="247">
        <v>7.6</v>
      </c>
      <c r="D205" s="234">
        <v>7.6</v>
      </c>
      <c r="E205" s="28"/>
      <c r="F205" s="27"/>
      <c r="G205" s="28"/>
      <c r="H205" s="20"/>
      <c r="I205" s="27"/>
      <c r="J205" s="24"/>
      <c r="K205" s="397"/>
      <c r="M205" s="25"/>
      <c r="N205" s="89"/>
      <c r="O205" s="33"/>
      <c r="P205" s="54"/>
      <c r="Q205" s="54"/>
      <c r="R205" s="28"/>
      <c r="S205" s="28"/>
      <c r="T205" s="28"/>
      <c r="U205" s="28"/>
      <c r="V205" s="28"/>
      <c r="W205" s="25"/>
    </row>
    <row r="206" spans="1:23" ht="15.75" customHeight="1" x14ac:dyDescent="0.25">
      <c r="A206" s="529" t="s">
        <v>30</v>
      </c>
      <c r="B206" s="233"/>
      <c r="C206" s="247">
        <v>14.3</v>
      </c>
      <c r="D206" s="234">
        <v>14.3</v>
      </c>
      <c r="E206" s="28"/>
      <c r="F206" s="27"/>
      <c r="G206" s="28"/>
      <c r="H206" s="20"/>
      <c r="I206" s="27"/>
      <c r="J206" s="24"/>
      <c r="K206" s="397"/>
      <c r="M206" s="25"/>
      <c r="N206" s="25"/>
      <c r="O206" s="100"/>
      <c r="P206" s="33"/>
      <c r="Q206" s="33"/>
      <c r="R206" s="28"/>
      <c r="S206" s="28"/>
      <c r="T206" s="28"/>
      <c r="U206" s="28"/>
      <c r="V206" s="38"/>
      <c r="W206" s="89"/>
    </row>
    <row r="207" spans="1:23" ht="15.75" customHeight="1" x14ac:dyDescent="0.25">
      <c r="A207" s="529" t="s">
        <v>92</v>
      </c>
      <c r="B207" s="233"/>
      <c r="C207" s="247">
        <v>9.5</v>
      </c>
      <c r="D207" s="234">
        <v>9.5</v>
      </c>
      <c r="E207" s="28"/>
      <c r="F207" s="27"/>
      <c r="G207" s="28"/>
      <c r="H207" s="20"/>
      <c r="I207" s="27"/>
      <c r="J207" s="24"/>
      <c r="K207" s="397"/>
      <c r="M207" s="25"/>
      <c r="N207" s="25"/>
      <c r="O207" s="100"/>
      <c r="P207" s="33"/>
      <c r="Q207" s="33"/>
      <c r="R207" s="28"/>
      <c r="S207" s="28"/>
      <c r="T207" s="28"/>
      <c r="U207" s="28"/>
      <c r="V207" s="38"/>
      <c r="W207" s="89"/>
    </row>
    <row r="208" spans="1:23" ht="15.75" customHeight="1" x14ac:dyDescent="0.25">
      <c r="A208" s="532" t="s">
        <v>484</v>
      </c>
      <c r="B208" s="233"/>
      <c r="C208" s="247">
        <v>0.3</v>
      </c>
      <c r="D208" s="234">
        <v>0.3</v>
      </c>
      <c r="E208" s="28"/>
      <c r="F208" s="27"/>
      <c r="G208" s="28"/>
      <c r="H208" s="20"/>
      <c r="I208" s="27"/>
      <c r="J208" s="24"/>
      <c r="K208" s="397"/>
    </row>
    <row r="209" spans="1:11" ht="15.75" customHeight="1" x14ac:dyDescent="0.25">
      <c r="A209" s="529" t="s">
        <v>53</v>
      </c>
      <c r="B209" s="233"/>
      <c r="C209" s="247">
        <v>0.5</v>
      </c>
      <c r="D209" s="234">
        <v>0.5</v>
      </c>
      <c r="E209" s="28"/>
      <c r="F209" s="15"/>
      <c r="G209" s="38"/>
      <c r="H209" s="20"/>
      <c r="I209" s="27"/>
      <c r="J209" s="24"/>
      <c r="K209" s="397"/>
    </row>
    <row r="210" spans="1:11" ht="15.75" customHeight="1" x14ac:dyDescent="0.25">
      <c r="A210" s="529" t="s">
        <v>104</v>
      </c>
      <c r="B210" s="233"/>
      <c r="C210" s="247">
        <v>10</v>
      </c>
      <c r="D210" s="234">
        <v>10</v>
      </c>
      <c r="E210" s="28"/>
      <c r="F210" s="27"/>
      <c r="G210" s="28"/>
      <c r="H210" s="20"/>
      <c r="I210" s="27"/>
      <c r="J210" s="24"/>
      <c r="K210" s="397"/>
    </row>
    <row r="211" spans="1:11" ht="15.75" customHeight="1" x14ac:dyDescent="0.25">
      <c r="A211" s="531" t="s">
        <v>105</v>
      </c>
      <c r="B211" s="248" t="s">
        <v>390</v>
      </c>
      <c r="C211" s="270"/>
      <c r="D211" s="271"/>
      <c r="E211" s="20">
        <v>7.0000000000000007E-2</v>
      </c>
      <c r="F211" s="27">
        <v>0.01</v>
      </c>
      <c r="G211" s="28">
        <v>7.1</v>
      </c>
      <c r="H211" s="20">
        <v>29</v>
      </c>
      <c r="I211" s="20">
        <v>1.6</v>
      </c>
      <c r="J211" s="24" t="s">
        <v>423</v>
      </c>
      <c r="K211" s="397"/>
    </row>
    <row r="212" spans="1:11" ht="15.75" customHeight="1" x14ac:dyDescent="0.25">
      <c r="A212" s="529" t="s">
        <v>74</v>
      </c>
      <c r="B212" s="248"/>
      <c r="C212" s="249">
        <v>0.4</v>
      </c>
      <c r="D212" s="233">
        <v>0.4</v>
      </c>
      <c r="E212" s="20"/>
      <c r="F212" s="27"/>
      <c r="G212" s="28"/>
      <c r="H212" s="20"/>
      <c r="I212" s="20"/>
      <c r="J212" s="24"/>
      <c r="K212" s="397"/>
    </row>
    <row r="213" spans="1:11" ht="15.75" customHeight="1" x14ac:dyDescent="0.25">
      <c r="A213" s="529" t="s">
        <v>32</v>
      </c>
      <c r="B213" s="248"/>
      <c r="C213" s="249">
        <v>8</v>
      </c>
      <c r="D213" s="233">
        <v>8</v>
      </c>
      <c r="E213" s="20"/>
      <c r="F213" s="27"/>
      <c r="G213" s="20"/>
      <c r="H213" s="20"/>
      <c r="I213" s="20"/>
      <c r="J213" s="24"/>
      <c r="K213" s="397"/>
    </row>
    <row r="214" spans="1:11" ht="15.75" customHeight="1" x14ac:dyDescent="0.25">
      <c r="A214" s="529" t="s">
        <v>107</v>
      </c>
      <c r="B214" s="248"/>
      <c r="C214" s="253">
        <v>5.55</v>
      </c>
      <c r="D214" s="233">
        <v>5</v>
      </c>
      <c r="E214" s="27"/>
      <c r="F214" s="28"/>
      <c r="G214" s="27"/>
      <c r="H214" s="28"/>
      <c r="I214" s="20"/>
      <c r="J214" s="24"/>
      <c r="K214" s="397"/>
    </row>
    <row r="215" spans="1:11" ht="15.75" customHeight="1" x14ac:dyDescent="0.25">
      <c r="A215" s="529" t="s">
        <v>31</v>
      </c>
      <c r="B215" s="248"/>
      <c r="C215" s="271">
        <v>150</v>
      </c>
      <c r="D215" s="271">
        <v>150</v>
      </c>
      <c r="E215" s="27"/>
      <c r="F215" s="28"/>
      <c r="G215" s="27"/>
      <c r="H215" s="28"/>
      <c r="I215" s="20"/>
      <c r="J215" s="24"/>
      <c r="K215" s="397"/>
    </row>
    <row r="216" spans="1:11" ht="15.75" customHeight="1" thickBot="1" x14ac:dyDescent="0.3">
      <c r="A216" s="531" t="s">
        <v>406</v>
      </c>
      <c r="B216" s="475">
        <v>20</v>
      </c>
      <c r="C216" s="241">
        <v>20</v>
      </c>
      <c r="D216" s="244">
        <v>20</v>
      </c>
      <c r="E216" s="140">
        <v>1.52</v>
      </c>
      <c r="F216" s="141">
        <v>0.16</v>
      </c>
      <c r="G216" s="142">
        <v>9.84</v>
      </c>
      <c r="H216" s="141">
        <v>47</v>
      </c>
      <c r="I216" s="142">
        <v>0</v>
      </c>
      <c r="J216" s="16" t="s">
        <v>435</v>
      </c>
      <c r="K216" s="398"/>
    </row>
    <row r="217" spans="1:11" ht="15.75" customHeight="1" thickBot="1" x14ac:dyDescent="0.3">
      <c r="A217" s="533" t="s">
        <v>41</v>
      </c>
      <c r="B217" s="476">
        <v>343</v>
      </c>
      <c r="C217" s="290"/>
      <c r="D217" s="291"/>
      <c r="E217" s="98">
        <f>E198+E201+E211+E216</f>
        <v>14.515000000000001</v>
      </c>
      <c r="F217" s="98">
        <f t="shared" ref="F217:I217" si="10">F198+F201+F211+F216</f>
        <v>7.14</v>
      </c>
      <c r="G217" s="98">
        <f t="shared" si="10"/>
        <v>48.129999999999995</v>
      </c>
      <c r="H217" s="98">
        <f t="shared" si="10"/>
        <v>315.24</v>
      </c>
      <c r="I217" s="98">
        <f t="shared" si="10"/>
        <v>1.83</v>
      </c>
      <c r="J217" s="105"/>
      <c r="K217" s="188">
        <f>(H217*K218/H218)*100</f>
        <v>23.568993360846939</v>
      </c>
    </row>
    <row r="218" spans="1:11" ht="15.75" customHeight="1" thickBot="1" x14ac:dyDescent="0.3">
      <c r="A218" s="533" t="s">
        <v>76</v>
      </c>
      <c r="B218" s="457">
        <f>B141+B145+B179+B196+B217</f>
        <v>1453</v>
      </c>
      <c r="C218" s="457"/>
      <c r="D218" s="457"/>
      <c r="E218" s="93">
        <f t="shared" ref="E218:I218" si="11">E141+E145+E179+E196+E217</f>
        <v>48.325000000000003</v>
      </c>
      <c r="F218" s="93">
        <f t="shared" si="11"/>
        <v>43.849999999999994</v>
      </c>
      <c r="G218" s="93">
        <f t="shared" si="11"/>
        <v>186.23000000000002</v>
      </c>
      <c r="H218" s="93">
        <f t="shared" si="11"/>
        <v>1337.52</v>
      </c>
      <c r="I218" s="93">
        <f t="shared" si="11"/>
        <v>50.21</v>
      </c>
      <c r="J218" s="92"/>
      <c r="K218" s="187">
        <v>1</v>
      </c>
    </row>
    <row r="219" spans="1:11" ht="15.75" customHeight="1" x14ac:dyDescent="0.25">
      <c r="A219" s="534"/>
      <c r="B219" s="465"/>
      <c r="C219" s="466"/>
      <c r="D219" s="467"/>
      <c r="E219" s="107"/>
      <c r="F219" s="107"/>
      <c r="G219" s="107"/>
      <c r="H219" s="107"/>
      <c r="I219" s="107"/>
      <c r="J219" s="7"/>
      <c r="K219" s="539"/>
    </row>
    <row r="220" spans="1:11" ht="15.75" customHeight="1" thickBot="1" x14ac:dyDescent="0.3">
      <c r="A220" s="536" t="s">
        <v>108</v>
      </c>
      <c r="B220" s="440"/>
      <c r="C220" s="432"/>
      <c r="D220" s="436"/>
      <c r="E220" s="38"/>
      <c r="F220" s="38"/>
      <c r="G220" s="38"/>
      <c r="H220" s="38"/>
      <c r="I220" s="38"/>
      <c r="J220" s="90"/>
      <c r="K220" s="539"/>
    </row>
    <row r="221" spans="1:11" ht="15.75" customHeight="1" x14ac:dyDescent="0.25">
      <c r="A221" s="540" t="s">
        <v>7</v>
      </c>
      <c r="B221" s="382" t="s">
        <v>8</v>
      </c>
      <c r="C221" s="382" t="s">
        <v>9</v>
      </c>
      <c r="D221" s="382" t="s">
        <v>9</v>
      </c>
      <c r="E221" s="416" t="s">
        <v>10</v>
      </c>
      <c r="F221" s="417"/>
      <c r="G221" s="418"/>
      <c r="H221" s="8" t="s">
        <v>11</v>
      </c>
      <c r="I221" s="91" t="s">
        <v>12</v>
      </c>
      <c r="J221" s="79" t="s">
        <v>78</v>
      </c>
      <c r="K221" s="425" t="s">
        <v>443</v>
      </c>
    </row>
    <row r="222" spans="1:11" ht="15.75" customHeight="1" thickBot="1" x14ac:dyDescent="0.3">
      <c r="A222" s="529" t="s">
        <v>14</v>
      </c>
      <c r="B222" s="239" t="s">
        <v>15</v>
      </c>
      <c r="C222" s="239" t="s">
        <v>16</v>
      </c>
      <c r="D222" s="239" t="s">
        <v>16</v>
      </c>
      <c r="E222" s="58"/>
      <c r="F222" s="40"/>
      <c r="G222" s="40"/>
      <c r="H222" s="15" t="s">
        <v>208</v>
      </c>
      <c r="I222" s="38"/>
      <c r="J222" s="29" t="s">
        <v>79</v>
      </c>
      <c r="K222" s="425"/>
    </row>
    <row r="223" spans="1:11" ht="15.75" customHeight="1" thickBot="1" x14ac:dyDescent="0.3">
      <c r="A223" s="529"/>
      <c r="B223" s="239"/>
      <c r="C223" s="446" t="s">
        <v>18</v>
      </c>
      <c r="D223" s="446" t="s">
        <v>19</v>
      </c>
      <c r="E223" s="8" t="s">
        <v>20</v>
      </c>
      <c r="F223" s="8" t="s">
        <v>21</v>
      </c>
      <c r="G223" s="393" t="s">
        <v>22</v>
      </c>
      <c r="H223" s="8" t="s">
        <v>23</v>
      </c>
      <c r="I223" s="392" t="s">
        <v>24</v>
      </c>
      <c r="J223" s="29"/>
      <c r="K223" s="425"/>
    </row>
    <row r="224" spans="1:11" ht="15.75" customHeight="1" x14ac:dyDescent="0.25">
      <c r="A224" s="534" t="s">
        <v>25</v>
      </c>
      <c r="B224" s="454"/>
      <c r="C224" s="328"/>
      <c r="D224" s="477"/>
      <c r="E224" s="57"/>
      <c r="F224" s="21"/>
      <c r="G224" s="55"/>
      <c r="H224" s="21"/>
      <c r="I224" s="57"/>
      <c r="J224" s="6"/>
      <c r="K224" s="422"/>
    </row>
    <row r="225" spans="1:11" ht="27" customHeight="1" x14ac:dyDescent="0.25">
      <c r="A225" s="531" t="s">
        <v>395</v>
      </c>
      <c r="B225" s="239" t="s">
        <v>209</v>
      </c>
      <c r="C225" s="239"/>
      <c r="D225" s="239"/>
      <c r="E225" s="27">
        <v>3.56</v>
      </c>
      <c r="F225" s="27">
        <v>5.25</v>
      </c>
      <c r="G225" s="27">
        <v>21</v>
      </c>
      <c r="H225" s="27">
        <v>145.5</v>
      </c>
      <c r="I225" s="27">
        <v>0.21</v>
      </c>
      <c r="J225" s="24" t="s">
        <v>220</v>
      </c>
      <c r="K225" s="423"/>
    </row>
    <row r="226" spans="1:11" ht="15.75" customHeight="1" x14ac:dyDescent="0.25">
      <c r="A226" s="529" t="s">
        <v>110</v>
      </c>
      <c r="B226" s="239"/>
      <c r="C226" s="239">
        <v>19</v>
      </c>
      <c r="D226" s="333">
        <v>19</v>
      </c>
      <c r="E226" s="27"/>
      <c r="F226" s="28"/>
      <c r="G226" s="27"/>
      <c r="H226" s="28"/>
      <c r="I226" s="20"/>
      <c r="J226" s="24"/>
      <c r="K226" s="423"/>
    </row>
    <row r="227" spans="1:11" ht="15.75" customHeight="1" x14ac:dyDescent="0.25">
      <c r="A227" s="529" t="s">
        <v>30</v>
      </c>
      <c r="B227" s="239"/>
      <c r="C227" s="444">
        <v>75</v>
      </c>
      <c r="D227" s="239">
        <v>75</v>
      </c>
      <c r="E227" s="27"/>
      <c r="F227" s="28"/>
      <c r="G227" s="27"/>
      <c r="H227" s="28"/>
      <c r="I227" s="20"/>
      <c r="J227" s="24"/>
      <c r="K227" s="423"/>
    </row>
    <row r="228" spans="1:11" ht="15.75" customHeight="1" x14ac:dyDescent="0.25">
      <c r="A228" s="529" t="s">
        <v>31</v>
      </c>
      <c r="B228" s="239"/>
      <c r="C228" s="444">
        <v>57</v>
      </c>
      <c r="D228" s="239">
        <v>57</v>
      </c>
      <c r="E228" s="27"/>
      <c r="F228" s="28"/>
      <c r="G228" s="27"/>
      <c r="H228" s="28"/>
      <c r="I228" s="20"/>
      <c r="J228" s="24"/>
      <c r="K228" s="423"/>
    </row>
    <row r="229" spans="1:11" ht="15.75" customHeight="1" x14ac:dyDescent="0.25">
      <c r="A229" s="529" t="s">
        <v>32</v>
      </c>
      <c r="B229" s="239"/>
      <c r="C229" s="444">
        <v>4</v>
      </c>
      <c r="D229" s="239">
        <v>4</v>
      </c>
      <c r="E229" s="27"/>
      <c r="F229" s="28"/>
      <c r="G229" s="27"/>
      <c r="H229" s="28"/>
      <c r="I229" s="20"/>
      <c r="J229" s="24"/>
      <c r="K229" s="423"/>
    </row>
    <row r="230" spans="1:11" ht="15.75" customHeight="1" x14ac:dyDescent="0.25">
      <c r="A230" s="532" t="s">
        <v>484</v>
      </c>
      <c r="B230" s="239"/>
      <c r="C230" s="444">
        <v>0.8</v>
      </c>
      <c r="D230" s="239">
        <v>0.8</v>
      </c>
      <c r="E230" s="27"/>
      <c r="F230" s="28"/>
      <c r="G230" s="27"/>
      <c r="H230" s="28"/>
      <c r="I230" s="20"/>
      <c r="J230" s="24"/>
      <c r="K230" s="423"/>
    </row>
    <row r="231" spans="1:11" ht="15.75" customHeight="1" x14ac:dyDescent="0.25">
      <c r="A231" s="529" t="s">
        <v>33</v>
      </c>
      <c r="B231" s="239"/>
      <c r="C231" s="444">
        <v>4</v>
      </c>
      <c r="D231" s="239">
        <v>4</v>
      </c>
      <c r="E231" s="27"/>
      <c r="F231" s="28"/>
      <c r="G231" s="27"/>
      <c r="H231" s="28"/>
      <c r="I231" s="20"/>
      <c r="J231" s="24"/>
      <c r="K231" s="423"/>
    </row>
    <row r="232" spans="1:11" ht="15.75" customHeight="1" x14ac:dyDescent="0.25">
      <c r="A232" s="531" t="s">
        <v>111</v>
      </c>
      <c r="B232" s="241" t="s">
        <v>221</v>
      </c>
      <c r="C232" s="280"/>
      <c r="D232" s="281"/>
      <c r="E232" s="140">
        <v>2.83</v>
      </c>
      <c r="F232" s="141">
        <v>2.4900000000000002</v>
      </c>
      <c r="G232" s="142">
        <v>12.06</v>
      </c>
      <c r="H232" s="141">
        <v>82.13</v>
      </c>
      <c r="I232" s="140">
        <v>1.27</v>
      </c>
      <c r="J232" s="24" t="s">
        <v>424</v>
      </c>
      <c r="K232" s="423"/>
    </row>
    <row r="233" spans="1:11" ht="15.75" customHeight="1" x14ac:dyDescent="0.25">
      <c r="A233" s="529" t="s">
        <v>74</v>
      </c>
      <c r="B233" s="462"/>
      <c r="C233" s="242">
        <v>0.4</v>
      </c>
      <c r="D233" s="241">
        <v>0.4</v>
      </c>
      <c r="E233" s="140"/>
      <c r="F233" s="140"/>
      <c r="G233" s="141"/>
      <c r="H233" s="141"/>
      <c r="I233" s="140"/>
      <c r="J233" s="24"/>
      <c r="K233" s="423"/>
    </row>
    <row r="234" spans="1:11" ht="15.75" customHeight="1" x14ac:dyDescent="0.25">
      <c r="A234" s="529" t="s">
        <v>32</v>
      </c>
      <c r="B234" s="462"/>
      <c r="C234" s="242">
        <v>8</v>
      </c>
      <c r="D234" s="241">
        <v>8</v>
      </c>
      <c r="E234" s="140"/>
      <c r="F234" s="140"/>
      <c r="G234" s="141"/>
      <c r="H234" s="140"/>
      <c r="I234" s="140"/>
      <c r="J234" s="24"/>
      <c r="K234" s="423"/>
    </row>
    <row r="235" spans="1:11" ht="15.75" customHeight="1" x14ac:dyDescent="0.25">
      <c r="A235" s="529" t="s">
        <v>30</v>
      </c>
      <c r="B235" s="462"/>
      <c r="C235" s="242">
        <v>92</v>
      </c>
      <c r="D235" s="241">
        <v>90</v>
      </c>
      <c r="E235" s="140"/>
      <c r="F235" s="140"/>
      <c r="G235" s="141"/>
      <c r="H235" s="140"/>
      <c r="I235" s="140"/>
      <c r="J235" s="24"/>
      <c r="K235" s="423"/>
    </row>
    <row r="236" spans="1:11" ht="15.75" customHeight="1" x14ac:dyDescent="0.25">
      <c r="A236" s="529" t="s">
        <v>31</v>
      </c>
      <c r="B236" s="462"/>
      <c r="C236" s="242">
        <v>70</v>
      </c>
      <c r="D236" s="241">
        <v>70</v>
      </c>
      <c r="E236" s="140"/>
      <c r="F236" s="140"/>
      <c r="G236" s="141"/>
      <c r="H236" s="140"/>
      <c r="I236" s="140"/>
      <c r="J236" s="24"/>
      <c r="K236" s="423"/>
    </row>
    <row r="237" spans="1:11" ht="15.75" customHeight="1" x14ac:dyDescent="0.25">
      <c r="A237" s="531" t="s">
        <v>449</v>
      </c>
      <c r="B237" s="248" t="s">
        <v>211</v>
      </c>
      <c r="C237" s="443"/>
      <c r="D237" s="363"/>
      <c r="E237" s="20">
        <v>3.5</v>
      </c>
      <c r="F237" s="27">
        <v>5.95</v>
      </c>
      <c r="G237" s="28">
        <v>12.9</v>
      </c>
      <c r="H237" s="20">
        <v>119.6</v>
      </c>
      <c r="I237" s="20">
        <v>0.04</v>
      </c>
      <c r="J237" s="24" t="s">
        <v>215</v>
      </c>
      <c r="K237" s="423"/>
    </row>
    <row r="238" spans="1:11" ht="15.75" customHeight="1" x14ac:dyDescent="0.25">
      <c r="A238" s="529" t="s">
        <v>40</v>
      </c>
      <c r="B238" s="239"/>
      <c r="C238" s="444">
        <v>25</v>
      </c>
      <c r="D238" s="239">
        <v>25</v>
      </c>
      <c r="E238" s="20"/>
      <c r="F238" s="27"/>
      <c r="G238" s="27"/>
      <c r="H238" s="20"/>
      <c r="I238" s="20"/>
      <c r="J238" s="24"/>
      <c r="K238" s="423"/>
    </row>
    <row r="239" spans="1:11" ht="15.75" customHeight="1" thickBot="1" x14ac:dyDescent="0.3">
      <c r="A239" s="529" t="s">
        <v>33</v>
      </c>
      <c r="B239" s="239"/>
      <c r="C239" s="444">
        <v>5</v>
      </c>
      <c r="D239" s="239">
        <v>5</v>
      </c>
      <c r="E239" s="20" t="s">
        <v>5</v>
      </c>
      <c r="F239" s="27"/>
      <c r="G239" s="27"/>
      <c r="H239" s="20"/>
      <c r="I239" s="20"/>
      <c r="J239" s="24"/>
      <c r="K239" s="423"/>
    </row>
    <row r="240" spans="1:11" ht="15.75" customHeight="1" thickBot="1" x14ac:dyDescent="0.3">
      <c r="A240" s="533" t="s">
        <v>41</v>
      </c>
      <c r="B240" s="451">
        <v>357</v>
      </c>
      <c r="C240" s="452"/>
      <c r="D240" s="459"/>
      <c r="E240" s="93">
        <f>E225+E232+E237</f>
        <v>9.89</v>
      </c>
      <c r="F240" s="93">
        <f>F225+F232+F237</f>
        <v>13.690000000000001</v>
      </c>
      <c r="G240" s="93">
        <f>G225+G232+G237</f>
        <v>45.96</v>
      </c>
      <c r="H240" s="93">
        <f>H225+H232+H237</f>
        <v>347.23</v>
      </c>
      <c r="I240" s="93">
        <f>I225+I232+I237</f>
        <v>1.52</v>
      </c>
      <c r="J240" s="166"/>
      <c r="K240" s="188">
        <f>(H240*K326/H326)*100</f>
        <v>24.605649173032493</v>
      </c>
    </row>
    <row r="241" spans="1:11" ht="15.75" customHeight="1" x14ac:dyDescent="0.25">
      <c r="A241" s="536" t="s">
        <v>42</v>
      </c>
      <c r="B241" s="454"/>
      <c r="C241" s="249"/>
      <c r="D241" s="233"/>
      <c r="E241" s="8"/>
      <c r="F241" s="28"/>
      <c r="G241" s="8"/>
      <c r="H241" s="49"/>
      <c r="I241" s="57"/>
      <c r="J241" s="24"/>
      <c r="K241" s="422"/>
    </row>
    <row r="242" spans="1:11" ht="15.75" customHeight="1" x14ac:dyDescent="0.25">
      <c r="A242" s="531" t="s">
        <v>43</v>
      </c>
      <c r="B242" s="239">
        <v>200</v>
      </c>
      <c r="C242" s="240">
        <v>200</v>
      </c>
      <c r="D242" s="239">
        <v>200</v>
      </c>
      <c r="E242" s="20">
        <v>1</v>
      </c>
      <c r="F242" s="27">
        <v>0</v>
      </c>
      <c r="G242" s="28">
        <v>20.2</v>
      </c>
      <c r="H242" s="27">
        <v>85.34</v>
      </c>
      <c r="I242" s="20">
        <v>4</v>
      </c>
      <c r="J242" s="24" t="s">
        <v>403</v>
      </c>
      <c r="K242" s="423"/>
    </row>
    <row r="243" spans="1:11" ht="15.75" customHeight="1" x14ac:dyDescent="0.25">
      <c r="A243" s="529" t="s">
        <v>292</v>
      </c>
      <c r="B243" s="239"/>
      <c r="C243" s="249"/>
      <c r="D243" s="233"/>
      <c r="E243" s="20"/>
      <c r="F243" s="27"/>
      <c r="G243" s="28"/>
      <c r="H243" s="27"/>
      <c r="I243" s="20"/>
      <c r="J243" s="24"/>
      <c r="K243" s="423"/>
    </row>
    <row r="244" spans="1:11" ht="15.75" customHeight="1" x14ac:dyDescent="0.25">
      <c r="A244" s="531" t="s">
        <v>65</v>
      </c>
      <c r="B244" s="233">
        <v>60</v>
      </c>
      <c r="C244" s="242">
        <v>100.2</v>
      </c>
      <c r="D244" s="278">
        <v>60</v>
      </c>
      <c r="E244" s="140">
        <v>0.9</v>
      </c>
      <c r="F244" s="141">
        <v>0.3</v>
      </c>
      <c r="G244" s="142">
        <v>12.6</v>
      </c>
      <c r="H244" s="141">
        <v>57</v>
      </c>
      <c r="I244" s="141">
        <v>6</v>
      </c>
      <c r="J244" s="24" t="s">
        <v>254</v>
      </c>
      <c r="K244" s="423"/>
    </row>
    <row r="245" spans="1:11" ht="30" customHeight="1" thickBot="1" x14ac:dyDescent="0.3">
      <c r="A245" s="529" t="s">
        <v>547</v>
      </c>
      <c r="B245" s="253"/>
      <c r="C245" s="242"/>
      <c r="D245" s="278"/>
      <c r="E245" s="20"/>
      <c r="F245" s="27"/>
      <c r="G245" s="28"/>
      <c r="H245" s="27"/>
      <c r="I245" s="28"/>
      <c r="J245" s="82"/>
      <c r="K245" s="424"/>
    </row>
    <row r="246" spans="1:11" ht="15.75" customHeight="1" thickBot="1" x14ac:dyDescent="0.3">
      <c r="A246" s="533" t="s">
        <v>41</v>
      </c>
      <c r="B246" s="451">
        <v>260</v>
      </c>
      <c r="C246" s="452"/>
      <c r="D246" s="453"/>
      <c r="E246" s="32">
        <f>E242+E244</f>
        <v>1.9</v>
      </c>
      <c r="F246" s="32">
        <f t="shared" ref="F246:I246" si="12">F242+F244</f>
        <v>0.3</v>
      </c>
      <c r="G246" s="32">
        <f t="shared" si="12"/>
        <v>32.799999999999997</v>
      </c>
      <c r="H246" s="32">
        <f t="shared" si="12"/>
        <v>142.34</v>
      </c>
      <c r="I246" s="32">
        <f t="shared" si="12"/>
        <v>10</v>
      </c>
      <c r="J246" s="166"/>
      <c r="K246" s="188">
        <f>(H246*K326/H326)*100</f>
        <v>10.086594197763572</v>
      </c>
    </row>
    <row r="247" spans="1:11" ht="15.75" customHeight="1" x14ac:dyDescent="0.25">
      <c r="A247" s="534" t="s">
        <v>44</v>
      </c>
      <c r="B247" s="454"/>
      <c r="C247" s="454"/>
      <c r="D247" s="478"/>
      <c r="E247" s="8"/>
      <c r="F247" s="8"/>
      <c r="G247" s="393"/>
      <c r="H247" s="8"/>
      <c r="I247" s="57"/>
      <c r="J247" s="110"/>
      <c r="K247" s="422"/>
    </row>
    <row r="248" spans="1:11" ht="21.75" customHeight="1" x14ac:dyDescent="0.25">
      <c r="A248" s="531" t="s">
        <v>552</v>
      </c>
      <c r="B248" s="479">
        <v>50</v>
      </c>
      <c r="C248" s="282"/>
      <c r="D248" s="283"/>
      <c r="E248" s="204">
        <v>0.83</v>
      </c>
      <c r="F248" s="202">
        <v>2.09</v>
      </c>
      <c r="G248" s="203">
        <v>4.0999999999999996</v>
      </c>
      <c r="H248" s="202">
        <v>38.549999999999997</v>
      </c>
      <c r="I248" s="203">
        <v>4.9000000000000004</v>
      </c>
      <c r="J248" s="20" t="s">
        <v>525</v>
      </c>
      <c r="K248" s="423"/>
    </row>
    <row r="249" spans="1:11" ht="15.75" customHeight="1" x14ac:dyDescent="0.25">
      <c r="A249" s="529" t="s">
        <v>45</v>
      </c>
      <c r="B249" s="253"/>
      <c r="C249" s="247">
        <v>32</v>
      </c>
      <c r="D249" s="234">
        <v>25</v>
      </c>
      <c r="E249" s="28"/>
      <c r="F249" s="20"/>
      <c r="G249" s="28"/>
      <c r="H249" s="20"/>
      <c r="I249" s="27"/>
      <c r="J249" s="20"/>
      <c r="K249" s="423"/>
    </row>
    <row r="250" spans="1:11" ht="15.75" customHeight="1" x14ac:dyDescent="0.25">
      <c r="A250" s="529" t="s">
        <v>311</v>
      </c>
      <c r="B250" s="253"/>
      <c r="C250" s="247">
        <v>20.88</v>
      </c>
      <c r="D250" s="234">
        <v>12.5</v>
      </c>
      <c r="E250" s="28"/>
      <c r="F250" s="20"/>
      <c r="G250" s="28"/>
      <c r="H250" s="20"/>
      <c r="I250" s="27"/>
      <c r="J250" s="20"/>
      <c r="K250" s="423"/>
    </row>
    <row r="251" spans="1:11" ht="15.75" customHeight="1" x14ac:dyDescent="0.25">
      <c r="A251" s="529" t="s">
        <v>480</v>
      </c>
      <c r="B251" s="253"/>
      <c r="C251" s="247">
        <v>10.26</v>
      </c>
      <c r="D251" s="234">
        <v>9</v>
      </c>
      <c r="E251" s="28"/>
      <c r="F251" s="20"/>
      <c r="G251" s="28"/>
      <c r="H251" s="20"/>
      <c r="I251" s="27"/>
      <c r="J251" s="20"/>
      <c r="K251" s="423"/>
    </row>
    <row r="252" spans="1:11" ht="15.75" customHeight="1" x14ac:dyDescent="0.25">
      <c r="A252" s="529" t="s">
        <v>188</v>
      </c>
      <c r="B252" s="253"/>
      <c r="C252" s="247">
        <v>3</v>
      </c>
      <c r="D252" s="234">
        <v>2.5</v>
      </c>
      <c r="E252" s="28"/>
      <c r="F252" s="20"/>
      <c r="G252" s="28"/>
      <c r="H252" s="20"/>
      <c r="I252" s="27"/>
      <c r="J252" s="20"/>
      <c r="K252" s="423"/>
    </row>
    <row r="253" spans="1:11" ht="15.75" customHeight="1" x14ac:dyDescent="0.25">
      <c r="A253" s="529" t="s">
        <v>225</v>
      </c>
      <c r="B253" s="253"/>
      <c r="C253" s="247">
        <v>2</v>
      </c>
      <c r="D253" s="234">
        <v>2</v>
      </c>
      <c r="E253" s="28"/>
      <c r="F253" s="20"/>
      <c r="G253" s="28"/>
      <c r="H253" s="20"/>
      <c r="I253" s="27"/>
      <c r="J253" s="20"/>
      <c r="K253" s="423"/>
    </row>
    <row r="254" spans="1:11" ht="24.75" customHeight="1" x14ac:dyDescent="0.25">
      <c r="A254" s="531" t="s">
        <v>371</v>
      </c>
      <c r="B254" s="480" t="s">
        <v>216</v>
      </c>
      <c r="C254" s="481"/>
      <c r="D254" s="482"/>
      <c r="E254" s="209">
        <v>6.8</v>
      </c>
      <c r="F254" s="72">
        <v>5.94</v>
      </c>
      <c r="G254" s="63">
        <v>9.9700000000000006</v>
      </c>
      <c r="H254" s="72">
        <v>130.97</v>
      </c>
      <c r="I254" s="146">
        <v>12.8</v>
      </c>
      <c r="J254" s="82" t="s">
        <v>373</v>
      </c>
      <c r="K254" s="423"/>
    </row>
    <row r="255" spans="1:11" ht="15.75" customHeight="1" x14ac:dyDescent="0.25">
      <c r="A255" s="532" t="s">
        <v>51</v>
      </c>
      <c r="B255" s="481"/>
      <c r="C255" s="480">
        <v>40.049999999999997</v>
      </c>
      <c r="D255" s="483">
        <v>30</v>
      </c>
      <c r="E255" s="72"/>
      <c r="F255" s="72"/>
      <c r="G255" s="63"/>
      <c r="H255" s="72"/>
      <c r="I255" s="146"/>
      <c r="J255" s="82"/>
      <c r="K255" s="423"/>
    </row>
    <row r="256" spans="1:11" ht="15.75" customHeight="1" x14ac:dyDescent="0.25">
      <c r="A256" s="532" t="s">
        <v>374</v>
      </c>
      <c r="B256" s="481"/>
      <c r="C256" s="480">
        <v>12.15</v>
      </c>
      <c r="D256" s="483">
        <v>12</v>
      </c>
      <c r="E256" s="72"/>
      <c r="F256" s="72"/>
      <c r="G256" s="63"/>
      <c r="H256" s="72"/>
      <c r="I256" s="146"/>
      <c r="J256" s="82"/>
      <c r="K256" s="423"/>
    </row>
    <row r="257" spans="1:11" ht="15.75" customHeight="1" x14ac:dyDescent="0.25">
      <c r="A257" s="532" t="s">
        <v>370</v>
      </c>
      <c r="B257" s="481"/>
      <c r="C257" s="480">
        <v>7.2</v>
      </c>
      <c r="D257" s="483">
        <v>6</v>
      </c>
      <c r="E257" s="72"/>
      <c r="F257" s="72"/>
      <c r="G257" s="63"/>
      <c r="H257" s="72"/>
      <c r="I257" s="146"/>
      <c r="J257" s="82"/>
      <c r="K257" s="423"/>
    </row>
    <row r="258" spans="1:11" ht="15.75" customHeight="1" x14ac:dyDescent="0.25">
      <c r="A258" s="532" t="s">
        <v>52</v>
      </c>
      <c r="B258" s="481"/>
      <c r="C258" s="480">
        <v>9.6</v>
      </c>
      <c r="D258" s="483">
        <v>7.5</v>
      </c>
      <c r="E258" s="72"/>
      <c r="F258" s="72"/>
      <c r="G258" s="63"/>
      <c r="H258" s="72"/>
      <c r="I258" s="146"/>
      <c r="J258" s="82"/>
      <c r="K258" s="423"/>
    </row>
    <row r="259" spans="1:11" ht="15.75" customHeight="1" x14ac:dyDescent="0.25">
      <c r="A259" s="532" t="s">
        <v>484</v>
      </c>
      <c r="B259" s="481"/>
      <c r="C259" s="481" t="s">
        <v>375</v>
      </c>
      <c r="D259" s="483">
        <v>0.15</v>
      </c>
      <c r="E259" s="72"/>
      <c r="F259" s="72"/>
      <c r="G259" s="63"/>
      <c r="H259" s="72"/>
      <c r="I259" s="146"/>
      <c r="J259" s="82"/>
      <c r="K259" s="423"/>
    </row>
    <row r="260" spans="1:11" ht="15.75" customHeight="1" x14ac:dyDescent="0.25">
      <c r="A260" s="532" t="s">
        <v>53</v>
      </c>
      <c r="B260" s="481"/>
      <c r="C260" s="286">
        <v>3</v>
      </c>
      <c r="D260" s="285">
        <v>3</v>
      </c>
      <c r="E260" s="72"/>
      <c r="F260" s="72"/>
      <c r="G260" s="63"/>
      <c r="H260" s="72"/>
      <c r="I260" s="146"/>
      <c r="J260" s="82"/>
      <c r="K260" s="423"/>
    </row>
    <row r="261" spans="1:11" ht="15.75" customHeight="1" x14ac:dyDescent="0.25">
      <c r="A261" s="532" t="s">
        <v>376</v>
      </c>
      <c r="B261" s="481"/>
      <c r="C261" s="286">
        <v>105</v>
      </c>
      <c r="D261" s="285">
        <v>105</v>
      </c>
      <c r="E261" s="72"/>
      <c r="F261" s="72"/>
      <c r="G261" s="63"/>
      <c r="H261" s="72"/>
      <c r="I261" s="146"/>
      <c r="J261" s="82"/>
      <c r="K261" s="423"/>
    </row>
    <row r="262" spans="1:11" ht="15.75" customHeight="1" x14ac:dyDescent="0.25">
      <c r="A262" s="532" t="s">
        <v>377</v>
      </c>
      <c r="B262" s="481"/>
      <c r="C262" s="284">
        <v>29.5</v>
      </c>
      <c r="D262" s="285">
        <v>26.2</v>
      </c>
      <c r="E262" s="72"/>
      <c r="F262" s="72"/>
      <c r="G262" s="63"/>
      <c r="H262" s="72"/>
      <c r="I262" s="146"/>
      <c r="J262" s="82"/>
      <c r="K262" s="423"/>
    </row>
    <row r="263" spans="1:11" ht="15.75" customHeight="1" x14ac:dyDescent="0.25">
      <c r="A263" s="532" t="s">
        <v>378</v>
      </c>
      <c r="B263" s="481"/>
      <c r="C263" s="286"/>
      <c r="D263" s="285">
        <v>10</v>
      </c>
      <c r="E263" s="72"/>
      <c r="F263" s="72"/>
      <c r="G263" s="63"/>
      <c r="H263" s="72"/>
      <c r="I263" s="146"/>
      <c r="J263" s="82"/>
      <c r="K263" s="423"/>
    </row>
    <row r="264" spans="1:11" ht="26.25" customHeight="1" x14ac:dyDescent="0.25">
      <c r="A264" s="531" t="s">
        <v>172</v>
      </c>
      <c r="B264" s="233" t="s">
        <v>173</v>
      </c>
      <c r="C264" s="247"/>
      <c r="D264" s="234"/>
      <c r="E264" s="28">
        <v>7.7</v>
      </c>
      <c r="F264" s="27">
        <v>7.6</v>
      </c>
      <c r="G264" s="28">
        <v>6.4</v>
      </c>
      <c r="H264" s="20">
        <v>125</v>
      </c>
      <c r="I264" s="27">
        <v>7.0000000000000007E-2</v>
      </c>
      <c r="J264" s="24" t="s">
        <v>386</v>
      </c>
      <c r="K264" s="423"/>
    </row>
    <row r="265" spans="1:11" ht="15.75" customHeight="1" x14ac:dyDescent="0.25">
      <c r="A265" s="529" t="s">
        <v>309</v>
      </c>
      <c r="B265" s="233"/>
      <c r="C265" s="247">
        <v>39.700000000000003</v>
      </c>
      <c r="D265" s="234">
        <v>38</v>
      </c>
      <c r="E265" s="28"/>
      <c r="F265" s="27"/>
      <c r="G265" s="28"/>
      <c r="H265" s="20"/>
      <c r="I265" s="27"/>
      <c r="J265" s="24"/>
      <c r="K265" s="423"/>
    </row>
    <row r="266" spans="1:11" ht="15.75" customHeight="1" x14ac:dyDescent="0.25">
      <c r="A266" s="529" t="s">
        <v>527</v>
      </c>
      <c r="B266" s="233"/>
      <c r="C266" s="247"/>
      <c r="D266" s="234">
        <v>38</v>
      </c>
      <c r="E266" s="28"/>
      <c r="F266" s="27"/>
      <c r="G266" s="28"/>
      <c r="H266" s="20"/>
      <c r="I266" s="27"/>
      <c r="J266" s="24"/>
      <c r="K266" s="423"/>
    </row>
    <row r="267" spans="1:11" ht="15.75" customHeight="1" x14ac:dyDescent="0.25">
      <c r="A267" s="535" t="s">
        <v>406</v>
      </c>
      <c r="B267" s="233"/>
      <c r="C267" s="247">
        <v>8</v>
      </c>
      <c r="D267" s="234">
        <v>8</v>
      </c>
      <c r="E267" s="28"/>
      <c r="F267" s="27"/>
      <c r="G267" s="28"/>
      <c r="H267" s="20"/>
      <c r="I267" s="27"/>
      <c r="J267" s="24"/>
      <c r="K267" s="423"/>
    </row>
    <row r="268" spans="1:11" ht="15.75" customHeight="1" x14ac:dyDescent="0.25">
      <c r="A268" s="529" t="s">
        <v>31</v>
      </c>
      <c r="B268" s="233"/>
      <c r="C268" s="247">
        <v>10</v>
      </c>
      <c r="D268" s="234">
        <v>10</v>
      </c>
      <c r="E268" s="28"/>
      <c r="F268" s="27"/>
      <c r="G268" s="28"/>
      <c r="H268" s="20"/>
      <c r="I268" s="27"/>
      <c r="J268" s="24"/>
      <c r="K268" s="423"/>
    </row>
    <row r="269" spans="1:11" ht="15.75" customHeight="1" x14ac:dyDescent="0.25">
      <c r="A269" s="529" t="s">
        <v>188</v>
      </c>
      <c r="B269" s="233"/>
      <c r="C269" s="247">
        <v>4.2</v>
      </c>
      <c r="D269" s="234">
        <v>3.5</v>
      </c>
      <c r="E269" s="28"/>
      <c r="F269" s="27"/>
      <c r="G269" s="28"/>
      <c r="H269" s="20"/>
      <c r="I269" s="27"/>
      <c r="J269" s="24"/>
      <c r="K269" s="423"/>
    </row>
    <row r="270" spans="1:11" ht="15.75" customHeight="1" x14ac:dyDescent="0.25">
      <c r="A270" s="529" t="s">
        <v>50</v>
      </c>
      <c r="B270" s="233"/>
      <c r="C270" s="247"/>
      <c r="D270" s="234">
        <v>59</v>
      </c>
      <c r="E270" s="28"/>
      <c r="F270" s="27"/>
      <c r="G270" s="28"/>
      <c r="H270" s="20"/>
      <c r="I270" s="27"/>
      <c r="J270" s="24"/>
      <c r="K270" s="423"/>
    </row>
    <row r="271" spans="1:11" ht="15.75" customHeight="1" x14ac:dyDescent="0.25">
      <c r="A271" s="529" t="s">
        <v>33</v>
      </c>
      <c r="B271" s="233"/>
      <c r="C271" s="247">
        <v>2</v>
      </c>
      <c r="D271" s="234">
        <v>2</v>
      </c>
      <c r="E271" s="28"/>
      <c r="F271" s="27"/>
      <c r="G271" s="28"/>
      <c r="H271" s="20"/>
      <c r="I271" s="27"/>
      <c r="J271" s="24"/>
      <c r="K271" s="423"/>
    </row>
    <row r="272" spans="1:11" ht="15.75" customHeight="1" x14ac:dyDescent="0.25">
      <c r="A272" s="529" t="s">
        <v>174</v>
      </c>
      <c r="B272" s="233"/>
      <c r="C272" s="247"/>
      <c r="D272" s="234"/>
      <c r="E272" s="28"/>
      <c r="F272" s="27"/>
      <c r="G272" s="28"/>
      <c r="H272" s="20"/>
      <c r="I272" s="27"/>
      <c r="J272" s="24"/>
      <c r="K272" s="423"/>
    </row>
    <row r="273" spans="1:11" ht="15.75" customHeight="1" x14ac:dyDescent="0.25">
      <c r="A273" s="529" t="s">
        <v>30</v>
      </c>
      <c r="B273" s="233"/>
      <c r="C273" s="247">
        <v>12.5</v>
      </c>
      <c r="D273" s="234">
        <v>12.5</v>
      </c>
      <c r="E273" s="28"/>
      <c r="F273" s="27"/>
      <c r="G273" s="28"/>
      <c r="H273" s="20"/>
      <c r="I273" s="27"/>
      <c r="J273" s="24"/>
      <c r="K273" s="423"/>
    </row>
    <row r="274" spans="1:11" ht="15.75" customHeight="1" x14ac:dyDescent="0.25">
      <c r="A274" s="529" t="s">
        <v>33</v>
      </c>
      <c r="B274" s="233"/>
      <c r="C274" s="247">
        <v>1.3</v>
      </c>
      <c r="D274" s="234">
        <v>1.3</v>
      </c>
      <c r="E274" s="28"/>
      <c r="F274" s="27"/>
      <c r="G274" s="28"/>
      <c r="H274" s="20"/>
      <c r="I274" s="27"/>
      <c r="J274" s="24"/>
      <c r="K274" s="423"/>
    </row>
    <row r="275" spans="1:11" ht="15.75" customHeight="1" x14ac:dyDescent="0.25">
      <c r="A275" s="529" t="s">
        <v>60</v>
      </c>
      <c r="B275" s="233"/>
      <c r="C275" s="247">
        <v>1.3</v>
      </c>
      <c r="D275" s="234">
        <v>1.3</v>
      </c>
      <c r="E275" s="28"/>
      <c r="F275" s="27"/>
      <c r="G275" s="28"/>
      <c r="H275" s="20"/>
      <c r="I275" s="27"/>
      <c r="J275" s="24"/>
      <c r="K275" s="423"/>
    </row>
    <row r="276" spans="1:11" ht="15.75" customHeight="1" x14ac:dyDescent="0.25">
      <c r="A276" s="529" t="s">
        <v>31</v>
      </c>
      <c r="B276" s="233"/>
      <c r="C276" s="247">
        <v>12.5</v>
      </c>
      <c r="D276" s="234">
        <v>12.5</v>
      </c>
      <c r="E276" s="28"/>
      <c r="F276" s="27"/>
      <c r="G276" s="28"/>
      <c r="H276" s="20"/>
      <c r="I276" s="27"/>
      <c r="J276" s="24"/>
      <c r="K276" s="423"/>
    </row>
    <row r="277" spans="1:11" ht="15.75" customHeight="1" x14ac:dyDescent="0.25">
      <c r="A277" s="529" t="s">
        <v>32</v>
      </c>
      <c r="B277" s="233"/>
      <c r="C277" s="247">
        <v>0.3</v>
      </c>
      <c r="D277" s="234">
        <v>0.3</v>
      </c>
      <c r="E277" s="28"/>
      <c r="F277" s="27"/>
      <c r="G277" s="28"/>
      <c r="H277" s="20"/>
      <c r="I277" s="27"/>
      <c r="J277" s="24"/>
      <c r="K277" s="423"/>
    </row>
    <row r="278" spans="1:11" ht="15.75" customHeight="1" x14ac:dyDescent="0.25">
      <c r="A278" s="532" t="s">
        <v>484</v>
      </c>
      <c r="B278" s="233"/>
      <c r="C278" s="247">
        <v>0.3</v>
      </c>
      <c r="D278" s="234">
        <v>0.3</v>
      </c>
      <c r="E278" s="28"/>
      <c r="F278" s="27"/>
      <c r="G278" s="28"/>
      <c r="H278" s="20"/>
      <c r="I278" s="27"/>
      <c r="J278" s="24"/>
      <c r="K278" s="423"/>
    </row>
    <row r="279" spans="1:11" ht="26.25" customHeight="1" x14ac:dyDescent="0.25">
      <c r="A279" s="531" t="s">
        <v>396</v>
      </c>
      <c r="B279" s="255" t="s">
        <v>264</v>
      </c>
      <c r="C279" s="484"/>
      <c r="D279" s="484"/>
      <c r="E279" s="124">
        <v>3.86</v>
      </c>
      <c r="F279" s="126">
        <v>2.23</v>
      </c>
      <c r="G279" s="124">
        <v>20.8</v>
      </c>
      <c r="H279" s="124">
        <v>118.63</v>
      </c>
      <c r="I279" s="125"/>
      <c r="J279" s="25" t="s">
        <v>431</v>
      </c>
      <c r="K279" s="423"/>
    </row>
    <row r="280" spans="1:11" ht="15.75" customHeight="1" x14ac:dyDescent="0.25">
      <c r="A280" s="529" t="s">
        <v>151</v>
      </c>
      <c r="B280" s="485"/>
      <c r="C280" s="247">
        <v>35</v>
      </c>
      <c r="D280" s="234">
        <v>35</v>
      </c>
      <c r="E280" s="102"/>
      <c r="F280" s="112"/>
      <c r="G280" s="102"/>
      <c r="H280" s="104"/>
      <c r="I280" s="103"/>
      <c r="J280" s="95"/>
      <c r="K280" s="423"/>
    </row>
    <row r="281" spans="1:11" ht="15.75" customHeight="1" x14ac:dyDescent="0.25">
      <c r="A281" s="529" t="s">
        <v>237</v>
      </c>
      <c r="B281" s="485"/>
      <c r="C281" s="247">
        <v>211.5</v>
      </c>
      <c r="D281" s="234">
        <v>211.5</v>
      </c>
      <c r="E281" s="102"/>
      <c r="F281" s="112"/>
      <c r="G281" s="102"/>
      <c r="H281" s="104"/>
      <c r="I281" s="103"/>
      <c r="J281" s="95"/>
      <c r="K281" s="423"/>
    </row>
    <row r="282" spans="1:11" ht="15.75" customHeight="1" x14ac:dyDescent="0.25">
      <c r="A282" s="532" t="s">
        <v>484</v>
      </c>
      <c r="B282" s="486"/>
      <c r="C282" s="247">
        <v>1</v>
      </c>
      <c r="D282" s="234">
        <v>1</v>
      </c>
      <c r="E282" s="137"/>
      <c r="F282" s="136"/>
      <c r="G282" s="102"/>
      <c r="H282" s="104"/>
      <c r="I282" s="104"/>
      <c r="J282" s="95"/>
      <c r="K282" s="423"/>
    </row>
    <row r="283" spans="1:11" ht="15.75" customHeight="1" x14ac:dyDescent="0.25">
      <c r="A283" s="541" t="s">
        <v>70</v>
      </c>
      <c r="B283" s="486"/>
      <c r="C283" s="267">
        <v>2.2999999999999998</v>
      </c>
      <c r="D283" s="256">
        <v>2.2999999999999998</v>
      </c>
      <c r="E283" s="137"/>
      <c r="F283" s="138"/>
      <c r="G283" s="125"/>
      <c r="H283" s="102"/>
      <c r="I283" s="104"/>
      <c r="J283" s="95"/>
      <c r="K283" s="423"/>
    </row>
    <row r="284" spans="1:11" ht="15.75" customHeight="1" x14ac:dyDescent="0.25">
      <c r="A284" s="531" t="s">
        <v>117</v>
      </c>
      <c r="B284" s="233">
        <v>130</v>
      </c>
      <c r="C284" s="233"/>
      <c r="D284" s="249"/>
      <c r="E284" s="27">
        <v>0.28000000000000003</v>
      </c>
      <c r="F284" s="28">
        <v>0.01</v>
      </c>
      <c r="G284" s="27">
        <v>18.05</v>
      </c>
      <c r="H284" s="28">
        <v>73.45</v>
      </c>
      <c r="I284" s="20">
        <v>0.11</v>
      </c>
      <c r="J284" s="24" t="s">
        <v>262</v>
      </c>
      <c r="K284" s="423"/>
    </row>
    <row r="285" spans="1:11" ht="15.75" customHeight="1" x14ac:dyDescent="0.25">
      <c r="A285" s="529" t="s">
        <v>118</v>
      </c>
      <c r="B285" s="233"/>
      <c r="C285" s="233">
        <v>16.600000000000001</v>
      </c>
      <c r="D285" s="249">
        <v>16.25</v>
      </c>
      <c r="E285" s="27"/>
      <c r="F285" s="28"/>
      <c r="G285" s="27"/>
      <c r="H285" s="28"/>
      <c r="I285" s="20"/>
      <c r="J285" s="24"/>
      <c r="K285" s="423"/>
    </row>
    <row r="286" spans="1:11" ht="15.75" customHeight="1" x14ac:dyDescent="0.25">
      <c r="A286" s="529" t="s">
        <v>81</v>
      </c>
      <c r="B286" s="363"/>
      <c r="C286" s="233">
        <v>130</v>
      </c>
      <c r="D286" s="233">
        <v>130</v>
      </c>
      <c r="E286" s="38"/>
      <c r="F286" s="26"/>
      <c r="G286" s="33"/>
      <c r="H286" s="26"/>
      <c r="I286" s="33"/>
      <c r="J286" s="34"/>
      <c r="K286" s="423"/>
    </row>
    <row r="287" spans="1:11" ht="15.75" customHeight="1" x14ac:dyDescent="0.25">
      <c r="A287" s="529" t="s">
        <v>32</v>
      </c>
      <c r="B287" s="363"/>
      <c r="C287" s="233">
        <v>8</v>
      </c>
      <c r="D287" s="233">
        <v>8</v>
      </c>
      <c r="E287" s="38"/>
      <c r="F287" s="26"/>
      <c r="G287" s="33"/>
      <c r="H287" s="26"/>
      <c r="I287" s="33"/>
      <c r="J287" s="34"/>
      <c r="K287" s="423"/>
    </row>
    <row r="288" spans="1:11" ht="15.75" customHeight="1" thickBot="1" x14ac:dyDescent="0.3">
      <c r="A288" s="531" t="s">
        <v>291</v>
      </c>
      <c r="B288" s="233">
        <v>30</v>
      </c>
      <c r="C288" s="233">
        <v>30</v>
      </c>
      <c r="D288" s="249">
        <v>30</v>
      </c>
      <c r="E288" s="26">
        <v>1.98</v>
      </c>
      <c r="F288" s="33">
        <v>0.36</v>
      </c>
      <c r="G288" s="26">
        <v>11.88</v>
      </c>
      <c r="H288" s="33">
        <v>59.4</v>
      </c>
      <c r="I288" s="34"/>
      <c r="J288" s="16" t="s">
        <v>434</v>
      </c>
      <c r="K288" s="424"/>
    </row>
    <row r="289" spans="1:11" ht="15.75" customHeight="1" thickBot="1" x14ac:dyDescent="0.3">
      <c r="A289" s="533" t="s">
        <v>41</v>
      </c>
      <c r="B289" s="451">
        <v>548</v>
      </c>
      <c r="C289" s="459"/>
      <c r="D289" s="487"/>
      <c r="E289" s="93">
        <f>E248+E254+E264+E279+E284+E288</f>
        <v>21.450000000000003</v>
      </c>
      <c r="F289" s="93">
        <f>F248+F254+F264+F279+F284+F288</f>
        <v>18.23</v>
      </c>
      <c r="G289" s="93">
        <f>G248+G254+G264+G279+G284+G288</f>
        <v>71.199999999999989</v>
      </c>
      <c r="H289" s="93">
        <f>H248+H254+H264+H279+H284+H288</f>
        <v>546</v>
      </c>
      <c r="I289" s="93">
        <f>I248+I254+I264+I279+I284+I288</f>
        <v>17.880000000000003</v>
      </c>
      <c r="J289" s="166"/>
      <c r="K289" s="188">
        <f>(H289*K326/H326)*100</f>
        <v>38.691024532660599</v>
      </c>
    </row>
    <row r="290" spans="1:11" ht="15.75" customHeight="1" x14ac:dyDescent="0.25">
      <c r="A290" s="542" t="s">
        <v>64</v>
      </c>
      <c r="B290" s="488"/>
      <c r="C290" s="488"/>
      <c r="D290" s="488"/>
      <c r="E290" s="152"/>
      <c r="F290" s="152"/>
      <c r="G290" s="152"/>
      <c r="H290" s="152"/>
      <c r="I290" s="153"/>
      <c r="J290" s="183"/>
      <c r="K290" s="422"/>
    </row>
    <row r="291" spans="1:11" ht="15.75" customHeight="1" x14ac:dyDescent="0.25">
      <c r="A291" s="531" t="s">
        <v>466</v>
      </c>
      <c r="B291" s="251">
        <v>150</v>
      </c>
      <c r="C291" s="251"/>
      <c r="D291" s="251"/>
      <c r="E291" s="141">
        <v>4.58</v>
      </c>
      <c r="F291" s="141">
        <v>4.08</v>
      </c>
      <c r="G291" s="141">
        <v>7.58</v>
      </c>
      <c r="H291" s="141">
        <v>85</v>
      </c>
      <c r="I291" s="141">
        <v>2.0499999999999998</v>
      </c>
      <c r="J291" s="66" t="s">
        <v>468</v>
      </c>
      <c r="K291" s="423"/>
    </row>
    <row r="292" spans="1:11" ht="15.75" customHeight="1" x14ac:dyDescent="0.25">
      <c r="A292" s="541" t="s">
        <v>339</v>
      </c>
      <c r="B292" s="251"/>
      <c r="C292" s="251">
        <v>158</v>
      </c>
      <c r="D292" s="251">
        <v>150</v>
      </c>
      <c r="E292" s="123"/>
      <c r="F292" s="123"/>
      <c r="G292" s="123"/>
      <c r="H292" s="123"/>
      <c r="I292" s="123"/>
      <c r="J292" s="66"/>
      <c r="K292" s="423"/>
    </row>
    <row r="293" spans="1:11" ht="15.75" customHeight="1" x14ac:dyDescent="0.25">
      <c r="A293" s="531" t="s">
        <v>67</v>
      </c>
      <c r="B293" s="251">
        <v>10</v>
      </c>
      <c r="C293" s="267">
        <v>10</v>
      </c>
      <c r="D293" s="267">
        <v>10</v>
      </c>
      <c r="E293" s="124">
        <v>0.75</v>
      </c>
      <c r="F293" s="124">
        <v>0.98</v>
      </c>
      <c r="G293" s="124">
        <v>7.44</v>
      </c>
      <c r="H293" s="124">
        <v>41.7</v>
      </c>
      <c r="I293" s="124"/>
      <c r="J293" s="66" t="s">
        <v>436</v>
      </c>
      <c r="K293" s="423"/>
    </row>
    <row r="294" spans="1:11" ht="15.75" customHeight="1" x14ac:dyDescent="0.25">
      <c r="A294" s="529" t="s">
        <v>68</v>
      </c>
      <c r="B294" s="489"/>
      <c r="C294" s="308"/>
      <c r="D294" s="308"/>
      <c r="E294" s="151"/>
      <c r="F294" s="151"/>
      <c r="G294" s="151"/>
      <c r="H294" s="151"/>
      <c r="I294" s="151"/>
      <c r="J294" s="175"/>
      <c r="K294" s="424"/>
    </row>
    <row r="295" spans="1:11" ht="15.75" customHeight="1" x14ac:dyDescent="0.25">
      <c r="A295" s="537"/>
      <c r="B295" s="460">
        <v>160</v>
      </c>
      <c r="C295" s="461"/>
      <c r="D295" s="461"/>
      <c r="E295" s="150">
        <f>E291+E293</f>
        <v>5.33</v>
      </c>
      <c r="F295" s="150">
        <f t="shared" ref="F295:I295" si="13">F291+F293</f>
        <v>5.0600000000000005</v>
      </c>
      <c r="G295" s="150">
        <f t="shared" si="13"/>
        <v>15.02</v>
      </c>
      <c r="H295" s="150">
        <f t="shared" si="13"/>
        <v>126.7</v>
      </c>
      <c r="I295" s="150">
        <f t="shared" si="13"/>
        <v>2.0499999999999998</v>
      </c>
      <c r="J295" s="167"/>
      <c r="K295" s="188">
        <f>(H295/K326/H326)*100</f>
        <v>8.9783018466815001</v>
      </c>
    </row>
    <row r="296" spans="1:11" ht="15.75" customHeight="1" x14ac:dyDescent="0.25">
      <c r="A296" s="538" t="s">
        <v>388</v>
      </c>
      <c r="B296" s="233"/>
      <c r="C296" s="249"/>
      <c r="D296" s="278"/>
      <c r="E296" s="33"/>
      <c r="F296" s="33"/>
      <c r="G296" s="33"/>
      <c r="H296" s="33"/>
      <c r="I296" s="76"/>
      <c r="J296" s="24"/>
      <c r="K296" s="422"/>
    </row>
    <row r="297" spans="1:11" ht="15.75" customHeight="1" x14ac:dyDescent="0.25">
      <c r="A297" s="531" t="s">
        <v>243</v>
      </c>
      <c r="B297" s="233" t="s">
        <v>294</v>
      </c>
      <c r="C297" s="247"/>
      <c r="D297" s="234"/>
      <c r="E297" s="20">
        <v>5.8</v>
      </c>
      <c r="F297" s="27">
        <v>1.88</v>
      </c>
      <c r="G297" s="28">
        <v>6.05</v>
      </c>
      <c r="H297" s="20">
        <v>64.38</v>
      </c>
      <c r="I297" s="27"/>
      <c r="J297" s="24" t="s">
        <v>266</v>
      </c>
      <c r="K297" s="423"/>
    </row>
    <row r="298" spans="1:11" ht="15.75" customHeight="1" x14ac:dyDescent="0.25">
      <c r="A298" s="532" t="s">
        <v>493</v>
      </c>
      <c r="B298" s="233"/>
      <c r="C298" s="247">
        <v>42.5</v>
      </c>
      <c r="D298" s="234">
        <v>34</v>
      </c>
      <c r="E298" s="20"/>
      <c r="F298" s="20"/>
      <c r="G298" s="20"/>
      <c r="H298" s="20"/>
      <c r="I298" s="27"/>
      <c r="J298" s="24"/>
      <c r="K298" s="423"/>
    </row>
    <row r="299" spans="1:11" ht="15.75" customHeight="1" x14ac:dyDescent="0.25">
      <c r="A299" s="535" t="s">
        <v>406</v>
      </c>
      <c r="B299" s="233"/>
      <c r="C299" s="247">
        <v>5</v>
      </c>
      <c r="D299" s="234">
        <v>5</v>
      </c>
      <c r="E299" s="20"/>
      <c r="F299" s="27"/>
      <c r="G299" s="28"/>
      <c r="H299" s="20"/>
      <c r="I299" s="27"/>
      <c r="J299" s="24"/>
      <c r="K299" s="423"/>
    </row>
    <row r="300" spans="1:11" ht="15.75" customHeight="1" x14ac:dyDescent="0.25">
      <c r="A300" s="529" t="s">
        <v>81</v>
      </c>
      <c r="B300" s="233"/>
      <c r="C300" s="247">
        <v>5</v>
      </c>
      <c r="D300" s="234">
        <v>5</v>
      </c>
      <c r="E300" s="28"/>
      <c r="F300" s="27"/>
      <c r="G300" s="28"/>
      <c r="H300" s="20"/>
      <c r="I300" s="15"/>
      <c r="J300" s="24"/>
      <c r="K300" s="423"/>
    </row>
    <row r="301" spans="1:11" ht="15.75" customHeight="1" x14ac:dyDescent="0.25">
      <c r="A301" s="529" t="s">
        <v>69</v>
      </c>
      <c r="B301" s="233"/>
      <c r="C301" s="247">
        <v>5.28</v>
      </c>
      <c r="D301" s="234">
        <v>4.4000000000000004</v>
      </c>
      <c r="E301" s="28"/>
      <c r="F301" s="27"/>
      <c r="G301" s="28"/>
      <c r="H301" s="20"/>
      <c r="I301" s="15"/>
      <c r="J301" s="24"/>
      <c r="K301" s="423"/>
    </row>
    <row r="302" spans="1:11" ht="15.75" customHeight="1" x14ac:dyDescent="0.25">
      <c r="A302" s="529" t="s">
        <v>47</v>
      </c>
      <c r="B302" s="233"/>
      <c r="C302" s="247">
        <v>8.93</v>
      </c>
      <c r="D302" s="234">
        <v>7.5</v>
      </c>
      <c r="E302" s="28"/>
      <c r="F302" s="27"/>
      <c r="G302" s="28"/>
      <c r="H302" s="20"/>
      <c r="I302" s="15"/>
      <c r="J302" s="24"/>
      <c r="K302" s="423"/>
    </row>
    <row r="303" spans="1:11" ht="15.75" customHeight="1" x14ac:dyDescent="0.25">
      <c r="A303" s="529" t="s">
        <v>60</v>
      </c>
      <c r="B303" s="233"/>
      <c r="C303" s="247">
        <v>3</v>
      </c>
      <c r="D303" s="234">
        <v>3</v>
      </c>
      <c r="E303" s="28"/>
      <c r="F303" s="27"/>
      <c r="G303" s="28"/>
      <c r="H303" s="20"/>
      <c r="I303" s="15"/>
      <c r="J303" s="24"/>
      <c r="K303" s="423"/>
    </row>
    <row r="304" spans="1:11" ht="15.75" customHeight="1" x14ac:dyDescent="0.25">
      <c r="A304" s="532" t="s">
        <v>484</v>
      </c>
      <c r="B304" s="233"/>
      <c r="C304" s="247">
        <v>0.3</v>
      </c>
      <c r="D304" s="234">
        <v>0.3</v>
      </c>
      <c r="E304" s="28"/>
      <c r="F304" s="27"/>
      <c r="G304" s="28"/>
      <c r="H304" s="20"/>
      <c r="I304" s="27"/>
      <c r="J304" s="24"/>
      <c r="K304" s="423"/>
    </row>
    <row r="305" spans="1:11" ht="15.75" customHeight="1" x14ac:dyDescent="0.25">
      <c r="A305" s="529" t="s">
        <v>50</v>
      </c>
      <c r="B305" s="233"/>
      <c r="C305" s="247"/>
      <c r="D305" s="234">
        <v>59</v>
      </c>
      <c r="E305" s="28"/>
      <c r="F305" s="27"/>
      <c r="G305" s="28"/>
      <c r="H305" s="20"/>
      <c r="I305" s="27"/>
      <c r="J305" s="24"/>
      <c r="K305" s="423"/>
    </row>
    <row r="306" spans="1:11" ht="15.75" customHeight="1" x14ac:dyDescent="0.25">
      <c r="A306" s="529" t="s">
        <v>53</v>
      </c>
      <c r="B306" s="233"/>
      <c r="C306" s="247">
        <v>2</v>
      </c>
      <c r="D306" s="234">
        <v>2</v>
      </c>
      <c r="E306" s="28"/>
      <c r="F306" s="27"/>
      <c r="G306" s="28"/>
      <c r="H306" s="20"/>
      <c r="I306" s="27"/>
      <c r="J306" s="24"/>
      <c r="K306" s="423"/>
    </row>
    <row r="307" spans="1:11" ht="15.75" customHeight="1" x14ac:dyDescent="0.25">
      <c r="A307" s="529" t="s">
        <v>120</v>
      </c>
      <c r="B307" s="233"/>
      <c r="C307" s="247"/>
      <c r="D307" s="234"/>
      <c r="E307" s="28"/>
      <c r="F307" s="27"/>
      <c r="G307" s="28"/>
      <c r="H307" s="20"/>
      <c r="I307" s="27"/>
      <c r="J307" s="24" t="s">
        <v>249</v>
      </c>
      <c r="K307" s="423"/>
    </row>
    <row r="308" spans="1:11" ht="15.75" customHeight="1" x14ac:dyDescent="0.25">
      <c r="A308" s="529" t="s">
        <v>121</v>
      </c>
      <c r="B308" s="233"/>
      <c r="C308" s="247">
        <v>3.75</v>
      </c>
      <c r="D308" s="234">
        <v>3.75</v>
      </c>
      <c r="E308" s="28"/>
      <c r="F308" s="27"/>
      <c r="G308" s="28"/>
      <c r="H308" s="20"/>
      <c r="I308" s="27"/>
      <c r="J308" s="24"/>
      <c r="K308" s="423"/>
    </row>
    <row r="309" spans="1:11" ht="15.75" customHeight="1" x14ac:dyDescent="0.25">
      <c r="A309" s="529" t="s">
        <v>81</v>
      </c>
      <c r="B309" s="233"/>
      <c r="C309" s="247">
        <v>11.25</v>
      </c>
      <c r="D309" s="234">
        <v>11.25</v>
      </c>
      <c r="E309" s="28"/>
      <c r="F309" s="27"/>
      <c r="G309" s="28"/>
      <c r="H309" s="20"/>
      <c r="I309" s="27"/>
      <c r="J309" s="24"/>
      <c r="K309" s="423"/>
    </row>
    <row r="310" spans="1:11" ht="15.75" customHeight="1" x14ac:dyDescent="0.25">
      <c r="A310" s="529" t="s">
        <v>60</v>
      </c>
      <c r="B310" s="233"/>
      <c r="C310" s="247">
        <v>1.1499999999999999</v>
      </c>
      <c r="D310" s="234">
        <v>1.1499999999999999</v>
      </c>
      <c r="E310" s="28"/>
      <c r="F310" s="27"/>
      <c r="G310" s="28"/>
      <c r="H310" s="20"/>
      <c r="I310" s="27"/>
      <c r="J310" s="24"/>
      <c r="K310" s="423"/>
    </row>
    <row r="311" spans="1:11" ht="15.75" customHeight="1" x14ac:dyDescent="0.25">
      <c r="A311" s="532" t="s">
        <v>484</v>
      </c>
      <c r="B311" s="233"/>
      <c r="C311" s="247">
        <v>0.1</v>
      </c>
      <c r="D311" s="234">
        <v>0.1</v>
      </c>
      <c r="E311" s="28"/>
      <c r="F311" s="27"/>
      <c r="G311" s="28"/>
      <c r="H311" s="20"/>
      <c r="I311" s="27"/>
      <c r="J311" s="24"/>
      <c r="K311" s="423"/>
    </row>
    <row r="312" spans="1:11" ht="15.75" customHeight="1" x14ac:dyDescent="0.25">
      <c r="A312" s="529" t="s">
        <v>122</v>
      </c>
      <c r="B312" s="233"/>
      <c r="C312" s="247"/>
      <c r="D312" s="234">
        <v>15</v>
      </c>
      <c r="E312" s="28"/>
      <c r="F312" s="27"/>
      <c r="G312" s="28"/>
      <c r="H312" s="20"/>
      <c r="I312" s="27"/>
      <c r="J312" s="24"/>
      <c r="K312" s="423"/>
    </row>
    <row r="313" spans="1:11" ht="15.75" customHeight="1" x14ac:dyDescent="0.25">
      <c r="A313" s="531" t="s">
        <v>123</v>
      </c>
      <c r="B313" s="233">
        <v>100</v>
      </c>
      <c r="C313" s="254"/>
      <c r="D313" s="231"/>
      <c r="E313" s="20">
        <v>1.87</v>
      </c>
      <c r="F313" s="27">
        <v>4</v>
      </c>
      <c r="G313" s="28">
        <v>8.27</v>
      </c>
      <c r="H313" s="20">
        <v>76.53</v>
      </c>
      <c r="I313" s="27">
        <v>0.73</v>
      </c>
      <c r="J313" s="24" t="s">
        <v>331</v>
      </c>
      <c r="K313" s="423"/>
    </row>
    <row r="314" spans="1:11" ht="15.75" customHeight="1" x14ac:dyDescent="0.25">
      <c r="A314" s="529" t="s">
        <v>51</v>
      </c>
      <c r="B314" s="233"/>
      <c r="C314" s="254">
        <v>113.5</v>
      </c>
      <c r="D314" s="231">
        <v>85.3</v>
      </c>
      <c r="E314" s="20"/>
      <c r="F314" s="27"/>
      <c r="G314" s="28"/>
      <c r="H314" s="20"/>
      <c r="I314" s="27"/>
      <c r="J314" s="24"/>
      <c r="K314" s="423"/>
    </row>
    <row r="315" spans="1:11" ht="15.75" customHeight="1" x14ac:dyDescent="0.25">
      <c r="A315" s="529" t="s">
        <v>47</v>
      </c>
      <c r="B315" s="233"/>
      <c r="C315" s="254">
        <v>19.05</v>
      </c>
      <c r="D315" s="231">
        <v>16</v>
      </c>
      <c r="E315" s="20"/>
      <c r="F315" s="27"/>
      <c r="G315" s="28"/>
      <c r="H315" s="20"/>
      <c r="I315" s="15"/>
      <c r="J315" s="24"/>
      <c r="K315" s="423"/>
    </row>
    <row r="316" spans="1:11" ht="15.75" customHeight="1" x14ac:dyDescent="0.25">
      <c r="A316" s="529" t="s">
        <v>52</v>
      </c>
      <c r="B316" s="233"/>
      <c r="C316" s="254">
        <v>12.5</v>
      </c>
      <c r="D316" s="231">
        <v>10</v>
      </c>
      <c r="E316" s="20"/>
      <c r="F316" s="27"/>
      <c r="G316" s="28"/>
      <c r="H316" s="20"/>
      <c r="I316" s="15"/>
      <c r="J316" s="24"/>
      <c r="K316" s="423"/>
    </row>
    <row r="317" spans="1:11" ht="15.75" customHeight="1" x14ac:dyDescent="0.25">
      <c r="A317" s="529" t="s">
        <v>33</v>
      </c>
      <c r="B317" s="233"/>
      <c r="C317" s="254">
        <v>2.27</v>
      </c>
      <c r="D317" s="231">
        <v>2.27</v>
      </c>
      <c r="E317" s="20"/>
      <c r="F317" s="27"/>
      <c r="G317" s="28"/>
      <c r="H317" s="20"/>
      <c r="I317" s="15"/>
      <c r="J317" s="24"/>
      <c r="K317" s="423"/>
    </row>
    <row r="318" spans="1:11" ht="15.75" customHeight="1" x14ac:dyDescent="0.25">
      <c r="A318" s="529" t="s">
        <v>53</v>
      </c>
      <c r="B318" s="233"/>
      <c r="C318" s="254">
        <v>0.4</v>
      </c>
      <c r="D318" s="231">
        <v>0.4</v>
      </c>
      <c r="E318" s="20"/>
      <c r="F318" s="27"/>
      <c r="G318" s="28"/>
      <c r="H318" s="20"/>
      <c r="I318" s="15"/>
      <c r="J318" s="24"/>
      <c r="K318" s="423"/>
    </row>
    <row r="319" spans="1:11" ht="15.75" customHeight="1" x14ac:dyDescent="0.25">
      <c r="A319" s="532" t="s">
        <v>484</v>
      </c>
      <c r="B319" s="233"/>
      <c r="C319" s="254">
        <v>0.3</v>
      </c>
      <c r="D319" s="231">
        <v>0.3</v>
      </c>
      <c r="E319" s="20"/>
      <c r="F319" s="27"/>
      <c r="G319" s="28"/>
      <c r="H319" s="20"/>
      <c r="I319" s="15"/>
      <c r="J319" s="24"/>
      <c r="K319" s="423"/>
    </row>
    <row r="320" spans="1:11" ht="15.75" customHeight="1" x14ac:dyDescent="0.25">
      <c r="A320" s="531" t="s">
        <v>124</v>
      </c>
      <c r="B320" s="233" t="s">
        <v>389</v>
      </c>
      <c r="C320" s="249"/>
      <c r="D320" s="233"/>
      <c r="E320" s="34">
        <v>0.51</v>
      </c>
      <c r="F320" s="26">
        <v>0.21</v>
      </c>
      <c r="G320" s="33">
        <v>14.23</v>
      </c>
      <c r="H320" s="34">
        <v>61</v>
      </c>
      <c r="I320" s="26">
        <v>1.02</v>
      </c>
      <c r="J320" s="24" t="s">
        <v>421</v>
      </c>
      <c r="K320" s="423"/>
    </row>
    <row r="321" spans="1:11" ht="15.75" customHeight="1" x14ac:dyDescent="0.25">
      <c r="A321" s="529" t="s">
        <v>126</v>
      </c>
      <c r="B321" s="233"/>
      <c r="C321" s="249">
        <v>10</v>
      </c>
      <c r="D321" s="233">
        <v>10</v>
      </c>
      <c r="E321" s="34"/>
      <c r="F321" s="26"/>
      <c r="G321" s="33"/>
      <c r="H321" s="34"/>
      <c r="I321" s="26"/>
      <c r="J321" s="24"/>
      <c r="K321" s="423"/>
    </row>
    <row r="322" spans="1:11" ht="15.75" customHeight="1" x14ac:dyDescent="0.25">
      <c r="A322" s="529" t="s">
        <v>75</v>
      </c>
      <c r="B322" s="233"/>
      <c r="C322" s="249">
        <v>8</v>
      </c>
      <c r="D322" s="233">
        <v>8</v>
      </c>
      <c r="E322" s="34"/>
      <c r="F322" s="26"/>
      <c r="G322" s="34"/>
      <c r="H322" s="34"/>
      <c r="I322" s="26"/>
      <c r="J322" s="24"/>
      <c r="K322" s="423"/>
    </row>
    <row r="323" spans="1:11" ht="15.75" customHeight="1" x14ac:dyDescent="0.25">
      <c r="A323" s="529" t="s">
        <v>31</v>
      </c>
      <c r="B323" s="233"/>
      <c r="C323" s="233">
        <v>150</v>
      </c>
      <c r="D323" s="233">
        <v>150</v>
      </c>
      <c r="E323" s="26"/>
      <c r="F323" s="33"/>
      <c r="G323" s="26"/>
      <c r="H323" s="33"/>
      <c r="I323" s="26"/>
      <c r="J323" s="24"/>
      <c r="K323" s="423"/>
    </row>
    <row r="324" spans="1:11" ht="15.75" customHeight="1" thickBot="1" x14ac:dyDescent="0.3">
      <c r="A324" s="531" t="s">
        <v>406</v>
      </c>
      <c r="B324" s="475">
        <v>20</v>
      </c>
      <c r="C324" s="241">
        <v>20</v>
      </c>
      <c r="D324" s="244">
        <v>20</v>
      </c>
      <c r="E324" s="140">
        <v>1.52</v>
      </c>
      <c r="F324" s="141">
        <v>0.16</v>
      </c>
      <c r="G324" s="142">
        <v>9.84</v>
      </c>
      <c r="H324" s="141">
        <v>47</v>
      </c>
      <c r="I324" s="142">
        <v>0</v>
      </c>
      <c r="J324" s="16" t="s">
        <v>435</v>
      </c>
      <c r="K324" s="424"/>
    </row>
    <row r="325" spans="1:11" ht="15.75" customHeight="1" thickBot="1" x14ac:dyDescent="0.3">
      <c r="A325" s="533" t="s">
        <v>41</v>
      </c>
      <c r="B325" s="476">
        <v>343</v>
      </c>
      <c r="C325" s="290"/>
      <c r="D325" s="291"/>
      <c r="E325" s="97">
        <f>E297+E313+E320+E324</f>
        <v>9.6999999999999993</v>
      </c>
      <c r="F325" s="97">
        <f t="shared" ref="F325:I325" si="14">F297+F313+F320+F324</f>
        <v>6.25</v>
      </c>
      <c r="G325" s="97">
        <f t="shared" si="14"/>
        <v>38.39</v>
      </c>
      <c r="H325" s="97">
        <f t="shared" si="14"/>
        <v>248.91</v>
      </c>
      <c r="I325" s="97">
        <f t="shared" si="14"/>
        <v>1.75</v>
      </c>
      <c r="J325" s="166"/>
      <c r="K325" s="188">
        <f>(H325*K326/H326)*100</f>
        <v>17.638430249861813</v>
      </c>
    </row>
    <row r="326" spans="1:11" ht="15.75" customHeight="1" thickBot="1" x14ac:dyDescent="0.3">
      <c r="A326" s="533" t="s">
        <v>76</v>
      </c>
      <c r="B326" s="451">
        <f>B240+B246+B289+B295+B325</f>
        <v>1668</v>
      </c>
      <c r="C326" s="451"/>
      <c r="D326" s="451"/>
      <c r="E326" s="94">
        <f>E240+E246+E289+E295+E325</f>
        <v>48.269999999999996</v>
      </c>
      <c r="F326" s="94">
        <f>F240+F246+F289+F295+F325</f>
        <v>43.53</v>
      </c>
      <c r="G326" s="94">
        <f>G240+G246+G289+G295+G325</f>
        <v>203.37</v>
      </c>
      <c r="H326" s="94">
        <f>H240+H246+H289+H295+H325</f>
        <v>1411.1800000000003</v>
      </c>
      <c r="I326" s="94">
        <f>I240+I246+I289+I295+I325</f>
        <v>33.200000000000003</v>
      </c>
      <c r="J326" s="6"/>
      <c r="K326" s="187">
        <v>1</v>
      </c>
    </row>
    <row r="327" spans="1:11" ht="15.75" customHeight="1" x14ac:dyDescent="0.25">
      <c r="A327" s="536"/>
      <c r="B327" s="465"/>
      <c r="C327" s="467"/>
      <c r="D327" s="467"/>
      <c r="E327" s="107"/>
      <c r="F327" s="107"/>
      <c r="G327" s="107"/>
      <c r="H327" s="107"/>
      <c r="I327" s="107"/>
      <c r="J327" s="7"/>
      <c r="K327" s="539"/>
    </row>
    <row r="328" spans="1:11" ht="15.75" customHeight="1" thickBot="1" x14ac:dyDescent="0.3">
      <c r="A328" s="536" t="s">
        <v>127</v>
      </c>
      <c r="B328" s="440"/>
      <c r="C328" s="432"/>
      <c r="D328" s="436"/>
      <c r="E328" s="38"/>
      <c r="F328" s="38"/>
      <c r="G328" s="38"/>
      <c r="H328" s="38"/>
      <c r="I328" s="38"/>
      <c r="J328" s="90"/>
      <c r="K328" s="539"/>
    </row>
    <row r="329" spans="1:11" ht="15.75" customHeight="1" x14ac:dyDescent="0.25">
      <c r="A329" s="540" t="s">
        <v>7</v>
      </c>
      <c r="B329" s="382" t="s">
        <v>8</v>
      </c>
      <c r="C329" s="468" t="s">
        <v>9</v>
      </c>
      <c r="D329" s="382" t="s">
        <v>9</v>
      </c>
      <c r="E329" s="416" t="s">
        <v>10</v>
      </c>
      <c r="F329" s="417"/>
      <c r="G329" s="418"/>
      <c r="H329" s="8" t="s">
        <v>11</v>
      </c>
      <c r="I329" s="91" t="s">
        <v>12</v>
      </c>
      <c r="J329" s="79" t="s">
        <v>78</v>
      </c>
      <c r="K329" s="425" t="s">
        <v>443</v>
      </c>
    </row>
    <row r="330" spans="1:11" ht="15.75" customHeight="1" thickBot="1" x14ac:dyDescent="0.3">
      <c r="A330" s="529" t="s">
        <v>14</v>
      </c>
      <c r="B330" s="239" t="s">
        <v>15</v>
      </c>
      <c r="C330" s="445" t="s">
        <v>16</v>
      </c>
      <c r="D330" s="239" t="s">
        <v>16</v>
      </c>
      <c r="E330" s="58"/>
      <c r="F330" s="40"/>
      <c r="G330" s="40"/>
      <c r="H330" s="15" t="s">
        <v>208</v>
      </c>
      <c r="I330" s="38"/>
      <c r="J330" s="29" t="s">
        <v>79</v>
      </c>
      <c r="K330" s="425"/>
    </row>
    <row r="331" spans="1:11" ht="15.75" customHeight="1" thickBot="1" x14ac:dyDescent="0.3">
      <c r="A331" s="530"/>
      <c r="B331" s="445"/>
      <c r="C331" s="490" t="s">
        <v>18</v>
      </c>
      <c r="D331" s="446" t="s">
        <v>19</v>
      </c>
      <c r="E331" s="18" t="s">
        <v>20</v>
      </c>
      <c r="F331" s="18" t="s">
        <v>21</v>
      </c>
      <c r="G331" s="41" t="s">
        <v>22</v>
      </c>
      <c r="H331" s="18" t="s">
        <v>23</v>
      </c>
      <c r="I331" s="19" t="s">
        <v>24</v>
      </c>
      <c r="J331" s="181"/>
      <c r="K331" s="425"/>
    </row>
    <row r="332" spans="1:11" ht="15.75" customHeight="1" x14ac:dyDescent="0.25">
      <c r="A332" s="534" t="s">
        <v>25</v>
      </c>
      <c r="B332" s="382"/>
      <c r="C332" s="240"/>
      <c r="D332" s="358"/>
      <c r="E332" s="21"/>
      <c r="F332" s="55"/>
      <c r="G332" s="21"/>
      <c r="H332" s="109"/>
      <c r="I332" s="57"/>
      <c r="J332" s="24"/>
      <c r="K332" s="422"/>
    </row>
    <row r="333" spans="1:11" ht="15.75" customHeight="1" x14ac:dyDescent="0.25">
      <c r="A333" s="531" t="s">
        <v>348</v>
      </c>
      <c r="B333" s="233">
        <v>150</v>
      </c>
      <c r="C333" s="231"/>
      <c r="D333" s="234"/>
      <c r="E333" s="27">
        <v>4.4400000000000004</v>
      </c>
      <c r="F333" s="27">
        <v>4.45</v>
      </c>
      <c r="G333" s="27">
        <v>7.17</v>
      </c>
      <c r="H333" s="20">
        <v>111.6</v>
      </c>
      <c r="I333" s="27">
        <v>0.39</v>
      </c>
      <c r="J333" s="24" t="s">
        <v>352</v>
      </c>
      <c r="K333" s="423"/>
    </row>
    <row r="334" spans="1:11" ht="15.75" customHeight="1" x14ac:dyDescent="0.25">
      <c r="A334" s="529" t="s">
        <v>351</v>
      </c>
      <c r="B334" s="278"/>
      <c r="C334" s="231">
        <v>9</v>
      </c>
      <c r="D334" s="234">
        <v>9</v>
      </c>
      <c r="E334" s="27"/>
      <c r="F334" s="27"/>
      <c r="G334" s="27"/>
      <c r="H334" s="20"/>
      <c r="I334" s="27"/>
      <c r="J334" s="24"/>
      <c r="K334" s="423"/>
    </row>
    <row r="335" spans="1:11" ht="15.75" customHeight="1" x14ac:dyDescent="0.25">
      <c r="A335" s="529" t="s">
        <v>32</v>
      </c>
      <c r="B335" s="278"/>
      <c r="C335" s="231">
        <v>1.2</v>
      </c>
      <c r="D335" s="234">
        <v>1.2</v>
      </c>
      <c r="E335" s="27"/>
      <c r="F335" s="27"/>
      <c r="G335" s="27"/>
      <c r="H335" s="20"/>
      <c r="I335" s="27"/>
      <c r="J335" s="24"/>
      <c r="K335" s="423"/>
    </row>
    <row r="336" spans="1:11" ht="15.75" customHeight="1" x14ac:dyDescent="0.25">
      <c r="A336" s="529" t="s">
        <v>30</v>
      </c>
      <c r="B336" s="278"/>
      <c r="C336" s="231">
        <v>105</v>
      </c>
      <c r="D336" s="234">
        <v>105</v>
      </c>
      <c r="E336" s="27"/>
      <c r="F336" s="27"/>
      <c r="G336" s="27"/>
      <c r="H336" s="20"/>
      <c r="I336" s="27"/>
      <c r="J336" s="24"/>
      <c r="K336" s="423"/>
    </row>
    <row r="337" spans="1:11" ht="15.75" customHeight="1" x14ac:dyDescent="0.25">
      <c r="A337" s="529" t="s">
        <v>31</v>
      </c>
      <c r="B337" s="252"/>
      <c r="C337" s="247">
        <v>45</v>
      </c>
      <c r="D337" s="234">
        <v>45</v>
      </c>
      <c r="E337" s="20"/>
      <c r="F337" s="27"/>
      <c r="G337" s="28"/>
      <c r="H337" s="20"/>
      <c r="I337" s="27"/>
      <c r="J337" s="24"/>
      <c r="K337" s="423"/>
    </row>
    <row r="338" spans="1:11" ht="15.75" customHeight="1" x14ac:dyDescent="0.25">
      <c r="A338" s="529" t="s">
        <v>33</v>
      </c>
      <c r="B338" s="233"/>
      <c r="C338" s="247">
        <v>1.5</v>
      </c>
      <c r="D338" s="234">
        <v>1.5</v>
      </c>
      <c r="E338" s="20"/>
      <c r="F338" s="27"/>
      <c r="G338" s="28"/>
      <c r="H338" s="20"/>
      <c r="I338" s="27"/>
      <c r="J338" s="24"/>
      <c r="K338" s="423"/>
    </row>
    <row r="339" spans="1:11" ht="15.75" customHeight="1" x14ac:dyDescent="0.25">
      <c r="A339" s="532" t="s">
        <v>484</v>
      </c>
      <c r="B339" s="233"/>
      <c r="C339" s="247">
        <v>0.7</v>
      </c>
      <c r="D339" s="234">
        <v>0.7</v>
      </c>
      <c r="E339" s="20"/>
      <c r="F339" s="27"/>
      <c r="G339" s="28"/>
      <c r="H339" s="20"/>
      <c r="I339" s="28"/>
      <c r="J339" s="24"/>
      <c r="K339" s="423"/>
    </row>
    <row r="340" spans="1:11" ht="15.75" customHeight="1" x14ac:dyDescent="0.25">
      <c r="A340" s="531" t="s">
        <v>34</v>
      </c>
      <c r="B340" s="239">
        <v>165</v>
      </c>
      <c r="C340" s="447"/>
      <c r="D340" s="447"/>
      <c r="E340" s="34">
        <v>2.57</v>
      </c>
      <c r="F340" s="26">
        <v>2.2000000000000002</v>
      </c>
      <c r="G340" s="26">
        <v>11.69</v>
      </c>
      <c r="H340" s="26">
        <v>77</v>
      </c>
      <c r="I340" s="34">
        <v>0.16</v>
      </c>
      <c r="J340" s="24" t="s">
        <v>210</v>
      </c>
      <c r="K340" s="423"/>
    </row>
    <row r="341" spans="1:11" ht="15.75" customHeight="1" x14ac:dyDescent="0.25">
      <c r="A341" s="529" t="s">
        <v>36</v>
      </c>
      <c r="B341" s="239"/>
      <c r="C341" s="233">
        <v>2</v>
      </c>
      <c r="D341" s="233">
        <v>2</v>
      </c>
      <c r="E341" s="34"/>
      <c r="F341" s="34"/>
      <c r="G341" s="34"/>
      <c r="H341" s="34"/>
      <c r="I341" s="34"/>
      <c r="J341" s="24"/>
      <c r="K341" s="423"/>
    </row>
    <row r="342" spans="1:11" ht="15.75" customHeight="1" x14ac:dyDescent="0.25">
      <c r="A342" s="529" t="s">
        <v>32</v>
      </c>
      <c r="B342" s="239"/>
      <c r="C342" s="233">
        <v>7.7</v>
      </c>
      <c r="D342" s="233">
        <v>7.7</v>
      </c>
      <c r="E342" s="34"/>
      <c r="F342" s="26"/>
      <c r="G342" s="26"/>
      <c r="H342" s="26"/>
      <c r="I342" s="34"/>
      <c r="J342" s="24"/>
      <c r="K342" s="423"/>
    </row>
    <row r="343" spans="1:11" ht="15.75" customHeight="1" x14ac:dyDescent="0.25">
      <c r="A343" s="529" t="s">
        <v>30</v>
      </c>
      <c r="B343" s="239"/>
      <c r="C343" s="233">
        <v>75</v>
      </c>
      <c r="D343" s="233">
        <v>75</v>
      </c>
      <c r="E343" s="34"/>
      <c r="F343" s="26"/>
      <c r="G343" s="26"/>
      <c r="H343" s="26"/>
      <c r="I343" s="34"/>
      <c r="J343" s="24"/>
      <c r="K343" s="423"/>
    </row>
    <row r="344" spans="1:11" ht="15.75" customHeight="1" x14ac:dyDescent="0.25">
      <c r="A344" s="529" t="s">
        <v>81</v>
      </c>
      <c r="B344" s="239"/>
      <c r="C344" s="278">
        <v>106</v>
      </c>
      <c r="D344" s="233">
        <v>106</v>
      </c>
      <c r="E344" s="34"/>
      <c r="F344" s="26"/>
      <c r="G344" s="33"/>
      <c r="H344" s="26"/>
      <c r="I344" s="33"/>
      <c r="J344" s="24"/>
      <c r="K344" s="423"/>
    </row>
    <row r="345" spans="1:11" ht="27.75" customHeight="1" x14ac:dyDescent="0.25">
      <c r="A345" s="531" t="s">
        <v>394</v>
      </c>
      <c r="B345" s="248" t="s">
        <v>214</v>
      </c>
      <c r="C345" s="443"/>
      <c r="D345" s="363"/>
      <c r="E345" s="20">
        <v>3.5</v>
      </c>
      <c r="F345" s="27">
        <v>5.95</v>
      </c>
      <c r="G345" s="28">
        <v>12.9</v>
      </c>
      <c r="H345" s="20">
        <v>119.6</v>
      </c>
      <c r="I345" s="20">
        <v>0.04</v>
      </c>
      <c r="J345" s="24" t="s">
        <v>215</v>
      </c>
      <c r="K345" s="423"/>
    </row>
    <row r="346" spans="1:11" ht="15.75" customHeight="1" x14ac:dyDescent="0.25">
      <c r="A346" s="529" t="s">
        <v>40</v>
      </c>
      <c r="B346" s="239"/>
      <c r="C346" s="444">
        <v>25</v>
      </c>
      <c r="D346" s="239">
        <v>25</v>
      </c>
      <c r="E346" s="20"/>
      <c r="F346" s="27"/>
      <c r="G346" s="27"/>
      <c r="H346" s="20"/>
      <c r="I346" s="20"/>
      <c r="J346" s="24"/>
      <c r="K346" s="423"/>
    </row>
    <row r="347" spans="1:11" ht="15.75" customHeight="1" x14ac:dyDescent="0.25">
      <c r="A347" s="529" t="s">
        <v>87</v>
      </c>
      <c r="B347" s="239"/>
      <c r="C347" s="444">
        <v>5.0999999999999996</v>
      </c>
      <c r="D347" s="239">
        <v>5</v>
      </c>
      <c r="E347" s="20"/>
      <c r="F347" s="27"/>
      <c r="G347" s="27"/>
      <c r="H347" s="20"/>
      <c r="I347" s="20"/>
      <c r="J347" s="24"/>
      <c r="K347" s="423"/>
    </row>
    <row r="348" spans="1:11" ht="15.75" customHeight="1" thickBot="1" x14ac:dyDescent="0.3">
      <c r="A348" s="529" t="s">
        <v>33</v>
      </c>
      <c r="B348" s="239"/>
      <c r="C348" s="444">
        <v>5</v>
      </c>
      <c r="D348" s="239">
        <v>5</v>
      </c>
      <c r="E348" s="20" t="s">
        <v>5</v>
      </c>
      <c r="F348" s="27"/>
      <c r="G348" s="27"/>
      <c r="H348" s="20"/>
      <c r="I348" s="20"/>
      <c r="J348" s="24"/>
      <c r="K348" s="424"/>
    </row>
    <row r="349" spans="1:11" ht="15.75" customHeight="1" thickBot="1" x14ac:dyDescent="0.3">
      <c r="A349" s="533" t="s">
        <v>41</v>
      </c>
      <c r="B349" s="451">
        <v>350</v>
      </c>
      <c r="C349" s="450"/>
      <c r="D349" s="446"/>
      <c r="E349" s="93">
        <f>E333+E340+E345</f>
        <v>10.51</v>
      </c>
      <c r="F349" s="93">
        <f t="shared" ref="F349:I349" si="15">F333+F340+F345</f>
        <v>12.600000000000001</v>
      </c>
      <c r="G349" s="93">
        <f t="shared" si="15"/>
        <v>31.759999999999998</v>
      </c>
      <c r="H349" s="93">
        <f t="shared" si="15"/>
        <v>308.2</v>
      </c>
      <c r="I349" s="93">
        <f t="shared" si="15"/>
        <v>0.59000000000000008</v>
      </c>
      <c r="J349" s="166"/>
      <c r="K349" s="188">
        <f>(H349*K423/H423)*100</f>
        <v>26.460159516471059</v>
      </c>
    </row>
    <row r="350" spans="1:11" ht="15.75" customHeight="1" x14ac:dyDescent="0.25">
      <c r="A350" s="536" t="s">
        <v>42</v>
      </c>
      <c r="B350" s="248"/>
      <c r="C350" s="444"/>
      <c r="D350" s="239"/>
      <c r="E350" s="27"/>
      <c r="F350" s="28"/>
      <c r="G350" s="27"/>
      <c r="H350" s="28"/>
      <c r="I350" s="20"/>
      <c r="J350" s="24"/>
      <c r="K350" s="422"/>
    </row>
    <row r="351" spans="1:11" ht="15.75" customHeight="1" x14ac:dyDescent="0.25">
      <c r="A351" s="531" t="s">
        <v>65</v>
      </c>
      <c r="B351" s="241">
        <v>75</v>
      </c>
      <c r="C351" s="242">
        <v>75</v>
      </c>
      <c r="D351" s="241">
        <v>75</v>
      </c>
      <c r="E351" s="140">
        <v>0.6</v>
      </c>
      <c r="F351" s="141">
        <v>0.15</v>
      </c>
      <c r="G351" s="142">
        <v>5.63</v>
      </c>
      <c r="H351" s="141">
        <v>28.5</v>
      </c>
      <c r="I351" s="141">
        <v>28.5</v>
      </c>
      <c r="J351" s="24" t="s">
        <v>408</v>
      </c>
      <c r="K351" s="423"/>
    </row>
    <row r="352" spans="1:11" ht="29.25" customHeight="1" thickBot="1" x14ac:dyDescent="0.3">
      <c r="A352" s="529" t="s">
        <v>534</v>
      </c>
      <c r="B352" s="243"/>
      <c r="C352" s="244"/>
      <c r="D352" s="245"/>
      <c r="E352" s="140"/>
      <c r="F352" s="141"/>
      <c r="G352" s="142"/>
      <c r="H352" s="141"/>
      <c r="I352" s="143"/>
      <c r="J352" s="24"/>
      <c r="K352" s="424"/>
    </row>
    <row r="353" spans="1:11" ht="15.75" customHeight="1" thickBot="1" x14ac:dyDescent="0.3">
      <c r="A353" s="533" t="s">
        <v>41</v>
      </c>
      <c r="B353" s="451">
        <v>75</v>
      </c>
      <c r="C353" s="452"/>
      <c r="D353" s="453"/>
      <c r="E353" s="93">
        <f>E351</f>
        <v>0.6</v>
      </c>
      <c r="F353" s="93">
        <f t="shared" ref="F353:I353" si="16">F351</f>
        <v>0.15</v>
      </c>
      <c r="G353" s="93">
        <f t="shared" si="16"/>
        <v>5.63</v>
      </c>
      <c r="H353" s="93">
        <f t="shared" si="16"/>
        <v>28.5</v>
      </c>
      <c r="I353" s="93">
        <f t="shared" si="16"/>
        <v>28.5</v>
      </c>
      <c r="J353" s="166"/>
      <c r="K353" s="188">
        <f>(H353*K423/H423)*100</f>
        <v>2.4468349974673114</v>
      </c>
    </row>
    <row r="354" spans="1:11" ht="15.75" customHeight="1" x14ac:dyDescent="0.25">
      <c r="A354" s="534" t="s">
        <v>44</v>
      </c>
      <c r="B354" s="382"/>
      <c r="C354" s="382"/>
      <c r="D354" s="491"/>
      <c r="E354" s="395"/>
      <c r="F354" s="111"/>
      <c r="G354" s="395"/>
      <c r="H354" s="395"/>
      <c r="I354" s="111"/>
      <c r="J354" s="6"/>
      <c r="K354" s="422"/>
    </row>
    <row r="355" spans="1:11" ht="25.5" customHeight="1" x14ac:dyDescent="0.25">
      <c r="A355" s="531" t="s">
        <v>521</v>
      </c>
      <c r="B355" s="233">
        <v>50</v>
      </c>
      <c r="C355" s="247"/>
      <c r="D355" s="234"/>
      <c r="E355" s="28">
        <v>0.68</v>
      </c>
      <c r="F355" s="27">
        <v>2.61</v>
      </c>
      <c r="G355" s="28">
        <v>4.29</v>
      </c>
      <c r="H355" s="83">
        <v>43.3</v>
      </c>
      <c r="I355" s="28">
        <v>6</v>
      </c>
      <c r="J355" s="24" t="s">
        <v>522</v>
      </c>
      <c r="K355" s="423"/>
    </row>
    <row r="356" spans="1:11" ht="15.75" customHeight="1" x14ac:dyDescent="0.25">
      <c r="A356" s="529" t="s">
        <v>523</v>
      </c>
      <c r="B356" s="233"/>
      <c r="C356" s="247">
        <v>11.1</v>
      </c>
      <c r="D356" s="234">
        <v>10</v>
      </c>
      <c r="E356" s="28"/>
      <c r="F356" s="27"/>
      <c r="G356" s="28"/>
      <c r="H356" s="83"/>
      <c r="I356" s="28"/>
      <c r="J356" s="24"/>
      <c r="K356" s="423"/>
    </row>
    <row r="357" spans="1:11" ht="15.75" customHeight="1" x14ac:dyDescent="0.25">
      <c r="A357" s="529" t="s">
        <v>112</v>
      </c>
      <c r="B357" s="233"/>
      <c r="C357" s="287">
        <v>10.1</v>
      </c>
      <c r="D357" s="256">
        <v>8</v>
      </c>
      <c r="E357" s="124"/>
      <c r="F357" s="49"/>
      <c r="G357" s="28"/>
      <c r="H357" s="83"/>
      <c r="I357" s="28"/>
      <c r="J357" s="24"/>
      <c r="K357" s="423"/>
    </row>
    <row r="358" spans="1:11" ht="15.75" customHeight="1" x14ac:dyDescent="0.25">
      <c r="A358" s="532" t="s">
        <v>238</v>
      </c>
      <c r="B358" s="239"/>
      <c r="C358" s="492">
        <v>33.25</v>
      </c>
      <c r="D358" s="493">
        <v>25</v>
      </c>
      <c r="E358" s="210"/>
      <c r="F358" s="211"/>
      <c r="G358" s="107"/>
      <c r="H358" s="212"/>
      <c r="I358" s="107"/>
      <c r="J358" s="24"/>
      <c r="K358" s="423"/>
    </row>
    <row r="359" spans="1:11" ht="15.75" customHeight="1" x14ac:dyDescent="0.25">
      <c r="A359" s="532" t="s">
        <v>188</v>
      </c>
      <c r="B359" s="239"/>
      <c r="C359" s="492">
        <v>6</v>
      </c>
      <c r="D359" s="493">
        <v>5</v>
      </c>
      <c r="E359" s="210"/>
      <c r="F359" s="211"/>
      <c r="G359" s="107"/>
      <c r="H359" s="212"/>
      <c r="I359" s="107"/>
      <c r="J359" s="24"/>
      <c r="K359" s="423"/>
    </row>
    <row r="360" spans="1:11" ht="15.75" customHeight="1" x14ac:dyDescent="0.25">
      <c r="A360" s="532" t="s">
        <v>225</v>
      </c>
      <c r="B360" s="239"/>
      <c r="C360" s="492">
        <v>2.5</v>
      </c>
      <c r="D360" s="493">
        <v>2.5</v>
      </c>
      <c r="E360" s="210"/>
      <c r="F360" s="211"/>
      <c r="G360" s="107"/>
      <c r="H360" s="212"/>
      <c r="I360" s="107"/>
      <c r="J360" s="24"/>
      <c r="K360" s="423"/>
    </row>
    <row r="361" spans="1:11" ht="27.75" customHeight="1" x14ac:dyDescent="0.25">
      <c r="A361" s="543" t="s">
        <v>275</v>
      </c>
      <c r="B361" s="248" t="s">
        <v>137</v>
      </c>
      <c r="C361" s="270"/>
      <c r="D361" s="271"/>
      <c r="E361" s="28">
        <v>1.18</v>
      </c>
      <c r="F361" s="27">
        <v>1.64</v>
      </c>
      <c r="G361" s="28">
        <v>8.75</v>
      </c>
      <c r="H361" s="27">
        <v>54.45</v>
      </c>
      <c r="I361" s="28">
        <v>0.5</v>
      </c>
      <c r="J361" s="24" t="s">
        <v>251</v>
      </c>
      <c r="K361" s="423"/>
    </row>
    <row r="362" spans="1:11" ht="15.75" customHeight="1" x14ac:dyDescent="0.25">
      <c r="A362" s="529" t="s">
        <v>144</v>
      </c>
      <c r="B362" s="248"/>
      <c r="C362" s="249">
        <v>9</v>
      </c>
      <c r="D362" s="233">
        <v>9</v>
      </c>
      <c r="E362" s="28"/>
      <c r="F362" s="27"/>
      <c r="G362" s="28"/>
      <c r="H362" s="27"/>
      <c r="I362" s="38"/>
      <c r="J362" s="24"/>
      <c r="K362" s="423"/>
    </row>
    <row r="363" spans="1:11" ht="15.75" customHeight="1" x14ac:dyDescent="0.25">
      <c r="A363" s="529" t="s">
        <v>238</v>
      </c>
      <c r="B363" s="248"/>
      <c r="C363" s="249">
        <v>60</v>
      </c>
      <c r="D363" s="233">
        <v>45</v>
      </c>
      <c r="E363" s="28"/>
      <c r="F363" s="27"/>
      <c r="G363" s="28"/>
      <c r="H363" s="27"/>
      <c r="I363" s="38"/>
      <c r="J363" s="24"/>
      <c r="K363" s="423"/>
    </row>
    <row r="364" spans="1:11" ht="15.75" customHeight="1" x14ac:dyDescent="0.25">
      <c r="A364" s="529" t="s">
        <v>52</v>
      </c>
      <c r="B364" s="248"/>
      <c r="C364" s="249">
        <v>7.5</v>
      </c>
      <c r="D364" s="233">
        <v>6</v>
      </c>
      <c r="E364" s="28"/>
      <c r="F364" s="27"/>
      <c r="G364" s="28"/>
      <c r="H364" s="27"/>
      <c r="I364" s="38"/>
      <c r="J364" s="24"/>
      <c r="K364" s="423"/>
    </row>
    <row r="365" spans="1:11" ht="15.75" customHeight="1" x14ac:dyDescent="0.25">
      <c r="A365" s="529" t="s">
        <v>47</v>
      </c>
      <c r="B365" s="248"/>
      <c r="C365" s="249">
        <v>7.14</v>
      </c>
      <c r="D365" s="233">
        <v>6</v>
      </c>
      <c r="E365" s="28"/>
      <c r="F365" s="27"/>
      <c r="G365" s="28"/>
      <c r="H365" s="27"/>
      <c r="I365" s="38"/>
      <c r="J365" s="24"/>
      <c r="K365" s="423"/>
    </row>
    <row r="366" spans="1:11" ht="15.75" customHeight="1" x14ac:dyDescent="0.25">
      <c r="A366" s="529" t="s">
        <v>53</v>
      </c>
      <c r="B366" s="248"/>
      <c r="C366" s="249">
        <v>1.5</v>
      </c>
      <c r="D366" s="233">
        <v>1.5</v>
      </c>
      <c r="E366" s="28"/>
      <c r="F366" s="27"/>
      <c r="G366" s="28"/>
      <c r="H366" s="27"/>
      <c r="I366" s="38"/>
      <c r="J366" s="24"/>
      <c r="K366" s="423"/>
    </row>
    <row r="367" spans="1:11" ht="15.75" customHeight="1" x14ac:dyDescent="0.25">
      <c r="A367" s="532" t="s">
        <v>484</v>
      </c>
      <c r="B367" s="248"/>
      <c r="C367" s="249">
        <v>1</v>
      </c>
      <c r="D367" s="233">
        <v>1</v>
      </c>
      <c r="E367" s="28"/>
      <c r="F367" s="27"/>
      <c r="G367" s="28"/>
      <c r="H367" s="27"/>
      <c r="I367" s="38"/>
      <c r="J367" s="24"/>
      <c r="K367" s="423"/>
    </row>
    <row r="368" spans="1:11" ht="15.75" customHeight="1" x14ac:dyDescent="0.25">
      <c r="A368" s="541" t="s">
        <v>267</v>
      </c>
      <c r="B368" s="494"/>
      <c r="C368" s="249">
        <v>105</v>
      </c>
      <c r="D368" s="233">
        <v>105</v>
      </c>
      <c r="E368" s="28"/>
      <c r="F368" s="27"/>
      <c r="G368" s="28"/>
      <c r="H368" s="27"/>
      <c r="I368" s="38"/>
      <c r="J368" s="24"/>
      <c r="K368" s="423"/>
    </row>
    <row r="369" spans="1:11" ht="15.75" customHeight="1" x14ac:dyDescent="0.25">
      <c r="A369" s="531" t="s">
        <v>268</v>
      </c>
      <c r="B369" s="233">
        <v>150</v>
      </c>
      <c r="C369" s="233"/>
      <c r="D369" s="233"/>
      <c r="E369" s="20">
        <v>7.58</v>
      </c>
      <c r="F369" s="27">
        <v>5.42</v>
      </c>
      <c r="G369" s="28">
        <v>13.74</v>
      </c>
      <c r="H369" s="27">
        <v>134.16999999999999</v>
      </c>
      <c r="I369" s="28">
        <v>6.12</v>
      </c>
      <c r="J369" s="24" t="s">
        <v>269</v>
      </c>
      <c r="K369" s="423"/>
    </row>
    <row r="370" spans="1:11" ht="15.75" customHeight="1" x14ac:dyDescent="0.25">
      <c r="A370" s="532" t="s">
        <v>377</v>
      </c>
      <c r="B370" s="248"/>
      <c r="C370" s="233">
        <v>89</v>
      </c>
      <c r="D370" s="271">
        <v>79</v>
      </c>
      <c r="E370" s="20"/>
      <c r="F370" s="20"/>
      <c r="G370" s="20"/>
      <c r="H370" s="20"/>
      <c r="I370" s="20"/>
      <c r="J370" s="24"/>
      <c r="K370" s="423"/>
    </row>
    <row r="371" spans="1:11" ht="15.75" customHeight="1" x14ac:dyDescent="0.25">
      <c r="A371" s="529" t="s">
        <v>270</v>
      </c>
      <c r="B371" s="248"/>
      <c r="C371" s="233"/>
      <c r="D371" s="271">
        <v>30</v>
      </c>
      <c r="E371" s="20"/>
      <c r="F371" s="20"/>
      <c r="G371" s="28"/>
      <c r="H371" s="20"/>
      <c r="I371" s="28"/>
      <c r="J371" s="24"/>
      <c r="K371" s="423"/>
    </row>
    <row r="372" spans="1:11" ht="15.75" customHeight="1" x14ac:dyDescent="0.25">
      <c r="A372" s="529" t="s">
        <v>271</v>
      </c>
      <c r="B372" s="248"/>
      <c r="C372" s="233"/>
      <c r="D372" s="271"/>
      <c r="E372" s="20"/>
      <c r="F372" s="27"/>
      <c r="G372" s="28"/>
      <c r="H372" s="27"/>
      <c r="I372" s="28"/>
      <c r="J372" s="24" t="s">
        <v>249</v>
      </c>
      <c r="K372" s="423"/>
    </row>
    <row r="373" spans="1:11" ht="15.75" customHeight="1" x14ac:dyDescent="0.25">
      <c r="A373" s="529" t="s">
        <v>273</v>
      </c>
      <c r="B373" s="248"/>
      <c r="C373" s="271">
        <v>15</v>
      </c>
      <c r="D373" s="271">
        <v>15</v>
      </c>
      <c r="E373" s="20"/>
      <c r="F373" s="27"/>
      <c r="G373" s="28"/>
      <c r="H373" s="27"/>
      <c r="I373" s="28"/>
      <c r="J373" s="24"/>
      <c r="K373" s="423"/>
    </row>
    <row r="374" spans="1:11" ht="15.75" customHeight="1" x14ac:dyDescent="0.25">
      <c r="A374" s="529" t="s">
        <v>121</v>
      </c>
      <c r="B374" s="248"/>
      <c r="C374" s="271">
        <v>5</v>
      </c>
      <c r="D374" s="271">
        <v>5</v>
      </c>
      <c r="E374" s="20"/>
      <c r="F374" s="27"/>
      <c r="G374" s="28"/>
      <c r="H374" s="27"/>
      <c r="I374" s="28"/>
      <c r="J374" s="24"/>
      <c r="K374" s="423"/>
    </row>
    <row r="375" spans="1:11" ht="15.75" customHeight="1" x14ac:dyDescent="0.25">
      <c r="A375" s="529" t="s">
        <v>146</v>
      </c>
      <c r="B375" s="248"/>
      <c r="C375" s="278">
        <v>1.5</v>
      </c>
      <c r="D375" s="271">
        <v>1.5</v>
      </c>
      <c r="E375" s="28"/>
      <c r="F375" s="20"/>
      <c r="G375" s="20"/>
      <c r="H375" s="20"/>
      <c r="I375" s="20"/>
      <c r="J375" s="24"/>
      <c r="K375" s="423"/>
    </row>
    <row r="376" spans="1:11" ht="15.75" customHeight="1" x14ac:dyDescent="0.25">
      <c r="A376" s="532" t="s">
        <v>484</v>
      </c>
      <c r="B376" s="248"/>
      <c r="C376" s="278">
        <v>0.16</v>
      </c>
      <c r="D376" s="287">
        <v>0.16</v>
      </c>
      <c r="E376" s="28"/>
      <c r="F376" s="20"/>
      <c r="G376" s="20"/>
      <c r="H376" s="20"/>
      <c r="I376" s="20"/>
      <c r="J376" s="24"/>
      <c r="K376" s="423"/>
    </row>
    <row r="377" spans="1:11" ht="15.75" customHeight="1" x14ac:dyDescent="0.25">
      <c r="A377" s="529" t="s">
        <v>272</v>
      </c>
      <c r="B377" s="248"/>
      <c r="C377" s="278"/>
      <c r="D377" s="294">
        <v>20</v>
      </c>
      <c r="E377" s="28"/>
      <c r="F377" s="20"/>
      <c r="G377" s="20"/>
      <c r="H377" s="20"/>
      <c r="I377" s="20"/>
      <c r="J377" s="24"/>
      <c r="K377" s="423"/>
    </row>
    <row r="378" spans="1:11" ht="15.75" customHeight="1" x14ac:dyDescent="0.25">
      <c r="A378" s="529" t="s">
        <v>51</v>
      </c>
      <c r="B378" s="248"/>
      <c r="C378" s="278">
        <v>82.4</v>
      </c>
      <c r="D378" s="294">
        <v>61.6</v>
      </c>
      <c r="E378" s="28"/>
      <c r="F378" s="20"/>
      <c r="G378" s="20"/>
      <c r="H378" s="20"/>
      <c r="I378" s="20"/>
      <c r="J378" s="24"/>
      <c r="K378" s="423"/>
    </row>
    <row r="379" spans="1:11" ht="15.75" customHeight="1" x14ac:dyDescent="0.25">
      <c r="A379" s="529" t="s">
        <v>112</v>
      </c>
      <c r="B379" s="248"/>
      <c r="C379" s="301">
        <v>32</v>
      </c>
      <c r="D379" s="294">
        <v>25.6</v>
      </c>
      <c r="E379" s="28"/>
      <c r="F379" s="20"/>
      <c r="G379" s="20"/>
      <c r="H379" s="20"/>
      <c r="I379" s="20"/>
      <c r="J379" s="24"/>
      <c r="K379" s="423"/>
    </row>
    <row r="380" spans="1:11" ht="15.75" customHeight="1" x14ac:dyDescent="0.25">
      <c r="A380" s="529" t="s">
        <v>47</v>
      </c>
      <c r="B380" s="248"/>
      <c r="C380" s="278">
        <v>17.600000000000001</v>
      </c>
      <c r="D380" s="294">
        <v>14.4</v>
      </c>
      <c r="E380" s="28"/>
      <c r="F380" s="20"/>
      <c r="G380" s="20"/>
      <c r="H380" s="20"/>
      <c r="I380" s="20"/>
      <c r="J380" s="24"/>
      <c r="K380" s="423"/>
    </row>
    <row r="381" spans="1:11" ht="15.75" customHeight="1" x14ac:dyDescent="0.25">
      <c r="A381" s="529" t="s">
        <v>311</v>
      </c>
      <c r="B381" s="248"/>
      <c r="C381" s="278">
        <v>6.7</v>
      </c>
      <c r="D381" s="294">
        <v>4</v>
      </c>
      <c r="E381" s="28"/>
      <c r="F381" s="20"/>
      <c r="G381" s="20"/>
      <c r="H381" s="20"/>
      <c r="I381" s="20"/>
      <c r="J381" s="24"/>
      <c r="K381" s="423"/>
    </row>
    <row r="382" spans="1:11" ht="15.75" customHeight="1" x14ac:dyDescent="0.25">
      <c r="A382" s="529" t="s">
        <v>225</v>
      </c>
      <c r="B382" s="248"/>
      <c r="C382" s="249">
        <v>1.2</v>
      </c>
      <c r="D382" s="287">
        <v>1.2</v>
      </c>
      <c r="E382" s="28"/>
      <c r="F382" s="20"/>
      <c r="G382" s="28"/>
      <c r="H382" s="20"/>
      <c r="I382" s="28"/>
      <c r="J382" s="24"/>
      <c r="K382" s="423"/>
    </row>
    <row r="383" spans="1:11" ht="15.75" customHeight="1" x14ac:dyDescent="0.25">
      <c r="A383" s="532" t="s">
        <v>484</v>
      </c>
      <c r="B383" s="248"/>
      <c r="C383" s="249">
        <v>0.6</v>
      </c>
      <c r="D383" s="294">
        <v>0.6</v>
      </c>
      <c r="E383" s="28"/>
      <c r="F383" s="27"/>
      <c r="G383" s="28"/>
      <c r="H383" s="27"/>
      <c r="I383" s="28"/>
      <c r="J383" s="24"/>
      <c r="K383" s="423"/>
    </row>
    <row r="384" spans="1:11" ht="15.75" customHeight="1" x14ac:dyDescent="0.25">
      <c r="A384" s="529" t="s">
        <v>274</v>
      </c>
      <c r="B384" s="248"/>
      <c r="C384" s="249"/>
      <c r="D384" s="271">
        <v>120</v>
      </c>
      <c r="E384" s="28"/>
      <c r="F384" s="27"/>
      <c r="G384" s="28"/>
      <c r="H384" s="83"/>
      <c r="I384" s="28"/>
      <c r="J384" s="24"/>
      <c r="K384" s="423"/>
    </row>
    <row r="385" spans="1:11" ht="15.75" customHeight="1" x14ac:dyDescent="0.25">
      <c r="A385" s="531" t="s">
        <v>62</v>
      </c>
      <c r="B385" s="233">
        <v>130</v>
      </c>
      <c r="C385" s="233"/>
      <c r="D385" s="249"/>
      <c r="E385" s="27">
        <v>0.28000000000000003</v>
      </c>
      <c r="F385" s="28">
        <v>0.01</v>
      </c>
      <c r="G385" s="27">
        <v>18.05</v>
      </c>
      <c r="H385" s="28">
        <v>73.45</v>
      </c>
      <c r="I385" s="20">
        <v>0.26</v>
      </c>
      <c r="J385" s="24" t="s">
        <v>418</v>
      </c>
      <c r="K385" s="423"/>
    </row>
    <row r="386" spans="1:11" ht="15.75" customHeight="1" x14ac:dyDescent="0.25">
      <c r="A386" s="529" t="s">
        <v>63</v>
      </c>
      <c r="B386" s="233"/>
      <c r="C386" s="233">
        <v>13.3</v>
      </c>
      <c r="D386" s="249">
        <v>13</v>
      </c>
      <c r="E386" s="27"/>
      <c r="F386" s="28"/>
      <c r="G386" s="27"/>
      <c r="H386" s="28"/>
      <c r="I386" s="20"/>
      <c r="J386" s="24"/>
      <c r="K386" s="423"/>
    </row>
    <row r="387" spans="1:11" ht="15.75" customHeight="1" x14ac:dyDescent="0.25">
      <c r="A387" s="529" t="s">
        <v>81</v>
      </c>
      <c r="B387" s="233"/>
      <c r="C387" s="233">
        <v>130</v>
      </c>
      <c r="D387" s="249">
        <v>130</v>
      </c>
      <c r="E387" s="27"/>
      <c r="F387" s="28"/>
      <c r="G387" s="27"/>
      <c r="H387" s="28"/>
      <c r="I387" s="20"/>
      <c r="J387" s="24"/>
      <c r="K387" s="423"/>
    </row>
    <row r="388" spans="1:11" ht="15.75" customHeight="1" x14ac:dyDescent="0.25">
      <c r="A388" s="529" t="s">
        <v>32</v>
      </c>
      <c r="B388" s="233"/>
      <c r="C388" s="233">
        <v>8</v>
      </c>
      <c r="D388" s="249">
        <v>8</v>
      </c>
      <c r="E388" s="27"/>
      <c r="F388" s="28"/>
      <c r="G388" s="27"/>
      <c r="H388" s="28"/>
      <c r="I388" s="20"/>
      <c r="J388" s="24"/>
      <c r="K388" s="423"/>
    </row>
    <row r="389" spans="1:11" ht="15.75" customHeight="1" thickBot="1" x14ac:dyDescent="0.3">
      <c r="A389" s="531" t="s">
        <v>291</v>
      </c>
      <c r="B389" s="233">
        <v>30</v>
      </c>
      <c r="C389" s="233">
        <v>30</v>
      </c>
      <c r="D389" s="249">
        <v>30</v>
      </c>
      <c r="E389" s="26">
        <v>1.98</v>
      </c>
      <c r="F389" s="33">
        <v>0.36</v>
      </c>
      <c r="G389" s="26">
        <v>11.88</v>
      </c>
      <c r="H389" s="33">
        <v>59.4</v>
      </c>
      <c r="I389" s="34"/>
      <c r="J389" s="16" t="s">
        <v>434</v>
      </c>
      <c r="K389" s="424"/>
    </row>
    <row r="390" spans="1:11" ht="15.75" customHeight="1" thickBot="1" x14ac:dyDescent="0.3">
      <c r="A390" s="533" t="s">
        <v>41</v>
      </c>
      <c r="B390" s="451">
        <v>510</v>
      </c>
      <c r="C390" s="458"/>
      <c r="D390" s="459"/>
      <c r="E390" s="96">
        <f>E355+E361++E369+E385+E389</f>
        <v>11.7</v>
      </c>
      <c r="F390" s="96">
        <f>F355+F361++F369+F385+F389</f>
        <v>10.039999999999999</v>
      </c>
      <c r="G390" s="96">
        <f>G355+G361++G369+G385+G389</f>
        <v>56.71</v>
      </c>
      <c r="H390" s="96">
        <f>H355+H361++H369+H385+H389</f>
        <v>364.77</v>
      </c>
      <c r="I390" s="96">
        <f>I355+I361++I369+I385+I389</f>
        <v>12.88</v>
      </c>
      <c r="J390" s="166"/>
      <c r="K390" s="188">
        <f>(H390*K423/H423)*100</f>
        <v>31.316912351794773</v>
      </c>
    </row>
    <row r="391" spans="1:11" ht="15.75" customHeight="1" x14ac:dyDescent="0.25">
      <c r="A391" s="534" t="s">
        <v>64</v>
      </c>
      <c r="B391" s="470"/>
      <c r="C391" s="495"/>
      <c r="D391" s="454"/>
      <c r="E391" s="8"/>
      <c r="F391" s="393"/>
      <c r="G391" s="8"/>
      <c r="H391" s="394"/>
      <c r="I391" s="57"/>
      <c r="J391" s="110"/>
      <c r="K391" s="422"/>
    </row>
    <row r="392" spans="1:11" ht="15.75" customHeight="1" x14ac:dyDescent="0.25">
      <c r="A392" s="531" t="s">
        <v>314</v>
      </c>
      <c r="B392" s="233">
        <v>150</v>
      </c>
      <c r="C392" s="247"/>
      <c r="D392" s="234"/>
      <c r="E392" s="28">
        <v>4.5</v>
      </c>
      <c r="F392" s="27">
        <v>1.5</v>
      </c>
      <c r="G392" s="28">
        <v>6</v>
      </c>
      <c r="H392" s="27">
        <v>56</v>
      </c>
      <c r="I392" s="49">
        <v>1.2</v>
      </c>
      <c r="J392" s="24" t="s">
        <v>247</v>
      </c>
      <c r="K392" s="423"/>
    </row>
    <row r="393" spans="1:11" ht="25.5" customHeight="1" x14ac:dyDescent="0.25">
      <c r="A393" s="529" t="s">
        <v>548</v>
      </c>
      <c r="B393" s="233"/>
      <c r="C393" s="247">
        <v>155</v>
      </c>
      <c r="D393" s="234">
        <v>150</v>
      </c>
      <c r="E393" s="20"/>
      <c r="F393" s="27"/>
      <c r="G393" s="28"/>
      <c r="H393" s="20"/>
      <c r="I393" s="27"/>
      <c r="J393" s="24"/>
      <c r="K393" s="423"/>
    </row>
    <row r="394" spans="1:11" ht="15.75" customHeight="1" x14ac:dyDescent="0.25">
      <c r="A394" s="531" t="s">
        <v>181</v>
      </c>
      <c r="B394" s="233">
        <v>40</v>
      </c>
      <c r="C394" s="247"/>
      <c r="D394" s="234"/>
      <c r="E394" s="28">
        <v>3.72</v>
      </c>
      <c r="F394" s="27">
        <v>0.79</v>
      </c>
      <c r="G394" s="28">
        <v>20.89</v>
      </c>
      <c r="H394" s="83">
        <v>105.6</v>
      </c>
      <c r="I394" s="28">
        <v>0.11</v>
      </c>
      <c r="J394" s="24" t="s">
        <v>257</v>
      </c>
      <c r="K394" s="423"/>
    </row>
    <row r="395" spans="1:11" ht="15.75" customHeight="1" x14ac:dyDescent="0.25">
      <c r="A395" s="529" t="s">
        <v>60</v>
      </c>
      <c r="B395" s="233"/>
      <c r="C395" s="247">
        <v>32</v>
      </c>
      <c r="D395" s="234">
        <v>32</v>
      </c>
      <c r="E395" s="20"/>
      <c r="F395" s="20"/>
      <c r="G395" s="20"/>
      <c r="H395" s="20"/>
      <c r="I395" s="20"/>
      <c r="J395" s="24"/>
      <c r="K395" s="423"/>
    </row>
    <row r="396" spans="1:11" ht="15.75" customHeight="1" x14ac:dyDescent="0.25">
      <c r="A396" s="529" t="s">
        <v>119</v>
      </c>
      <c r="B396" s="233"/>
      <c r="C396" s="247">
        <v>0.3</v>
      </c>
      <c r="D396" s="234">
        <v>0.3</v>
      </c>
      <c r="E396" s="20"/>
      <c r="F396" s="27"/>
      <c r="G396" s="28"/>
      <c r="H396" s="20"/>
      <c r="I396" s="27"/>
      <c r="J396" s="24"/>
      <c r="K396" s="423"/>
    </row>
    <row r="397" spans="1:11" ht="15.75" customHeight="1" x14ac:dyDescent="0.25">
      <c r="A397" s="529" t="s">
        <v>30</v>
      </c>
      <c r="B397" s="233"/>
      <c r="C397" s="247">
        <v>16</v>
      </c>
      <c r="D397" s="234">
        <v>16</v>
      </c>
      <c r="E397" s="20"/>
      <c r="F397" s="27"/>
      <c r="G397" s="28"/>
      <c r="H397" s="20"/>
      <c r="I397" s="27"/>
      <c r="J397" s="24"/>
      <c r="K397" s="423"/>
    </row>
    <row r="398" spans="1:11" ht="15.75" customHeight="1" x14ac:dyDescent="0.25">
      <c r="A398" s="532" t="s">
        <v>484</v>
      </c>
      <c r="B398" s="233"/>
      <c r="C398" s="247">
        <v>0.4</v>
      </c>
      <c r="D398" s="234">
        <v>0.4</v>
      </c>
      <c r="E398" s="20"/>
      <c r="F398" s="27"/>
      <c r="G398" s="28"/>
      <c r="H398" s="20"/>
      <c r="I398" s="27"/>
      <c r="J398" s="24"/>
      <c r="K398" s="423"/>
    </row>
    <row r="399" spans="1:11" ht="15.75" customHeight="1" x14ac:dyDescent="0.25">
      <c r="A399" s="529" t="s">
        <v>234</v>
      </c>
      <c r="B399" s="233"/>
      <c r="C399" s="247"/>
      <c r="D399" s="234">
        <v>46</v>
      </c>
      <c r="E399" s="20" t="s">
        <v>5</v>
      </c>
      <c r="F399" s="27"/>
      <c r="G399" s="28"/>
      <c r="H399" s="20"/>
      <c r="I399" s="27"/>
      <c r="J399" s="24"/>
      <c r="K399" s="423"/>
    </row>
    <row r="400" spans="1:11" ht="15.75" customHeight="1" x14ac:dyDescent="0.25">
      <c r="A400" s="529" t="s">
        <v>53</v>
      </c>
      <c r="B400" s="233"/>
      <c r="C400" s="247">
        <v>0.1</v>
      </c>
      <c r="D400" s="234">
        <v>0.1</v>
      </c>
      <c r="E400" s="83"/>
      <c r="F400" s="124"/>
      <c r="G400" s="124"/>
      <c r="H400" s="124"/>
      <c r="I400" s="28"/>
      <c r="J400" s="24"/>
      <c r="K400" s="424"/>
    </row>
    <row r="401" spans="1:11" ht="15.75" customHeight="1" x14ac:dyDescent="0.25">
      <c r="A401" s="537"/>
      <c r="B401" s="460">
        <v>190</v>
      </c>
      <c r="C401" s="460"/>
      <c r="D401" s="460"/>
      <c r="E401" s="150">
        <f>E392+E394</f>
        <v>8.2200000000000006</v>
      </c>
      <c r="F401" s="150">
        <f t="shared" ref="F401:I401" si="17">F392+F394</f>
        <v>2.29</v>
      </c>
      <c r="G401" s="150">
        <f t="shared" si="17"/>
        <v>26.89</v>
      </c>
      <c r="H401" s="150">
        <f t="shared" si="17"/>
        <v>161.6</v>
      </c>
      <c r="I401" s="150">
        <f t="shared" si="17"/>
        <v>1.31</v>
      </c>
      <c r="J401" s="167"/>
      <c r="K401" s="188">
        <f>(H401*K423/H423)*100</f>
        <v>13.873983704937457</v>
      </c>
    </row>
    <row r="402" spans="1:11" ht="15.75" customHeight="1" x14ac:dyDescent="0.25">
      <c r="A402" s="544" t="s">
        <v>388</v>
      </c>
      <c r="B402" s="496"/>
      <c r="C402" s="496"/>
      <c r="D402" s="496"/>
      <c r="E402" s="129"/>
      <c r="F402" s="124"/>
      <c r="G402" s="124"/>
      <c r="H402" s="124"/>
      <c r="I402" s="154"/>
      <c r="J402" s="184"/>
      <c r="K402" s="422"/>
    </row>
    <row r="403" spans="1:11" ht="15.75" customHeight="1" x14ac:dyDescent="0.25">
      <c r="A403" s="531" t="s">
        <v>497</v>
      </c>
      <c r="B403" s="479">
        <v>50</v>
      </c>
      <c r="C403" s="295"/>
      <c r="D403" s="283"/>
      <c r="E403" s="204">
        <v>0.7</v>
      </c>
      <c r="F403" s="203">
        <v>2.6</v>
      </c>
      <c r="G403" s="204">
        <v>8.6999999999999993</v>
      </c>
      <c r="H403" s="202">
        <v>60.95</v>
      </c>
      <c r="I403" s="203">
        <v>2.14</v>
      </c>
      <c r="J403" s="24" t="s">
        <v>498</v>
      </c>
      <c r="K403" s="423"/>
    </row>
    <row r="404" spans="1:11" ht="15.75" customHeight="1" x14ac:dyDescent="0.25">
      <c r="A404" s="529" t="s">
        <v>112</v>
      </c>
      <c r="B404" s="233"/>
      <c r="C404" s="247">
        <v>47</v>
      </c>
      <c r="D404" s="234">
        <v>37.5</v>
      </c>
      <c r="E404" s="28"/>
      <c r="F404" s="27"/>
      <c r="G404" s="28"/>
      <c r="H404" s="20"/>
      <c r="I404" s="27"/>
      <c r="J404" s="24"/>
      <c r="K404" s="423"/>
    </row>
    <row r="405" spans="1:11" ht="15.75" customHeight="1" x14ac:dyDescent="0.25">
      <c r="A405" s="529" t="s">
        <v>481</v>
      </c>
      <c r="B405" s="233"/>
      <c r="C405" s="247">
        <v>9</v>
      </c>
      <c r="D405" s="234">
        <v>10</v>
      </c>
      <c r="E405" s="28"/>
      <c r="F405" s="27"/>
      <c r="G405" s="28"/>
      <c r="H405" s="20"/>
      <c r="I405" s="28"/>
      <c r="J405" s="24"/>
      <c r="K405" s="423"/>
    </row>
    <row r="406" spans="1:11" ht="15.75" customHeight="1" x14ac:dyDescent="0.25">
      <c r="A406" s="529" t="s">
        <v>225</v>
      </c>
      <c r="B406" s="233"/>
      <c r="C406" s="247">
        <v>2.5</v>
      </c>
      <c r="D406" s="234">
        <v>2.5</v>
      </c>
      <c r="E406" s="28"/>
      <c r="F406" s="27"/>
      <c r="G406" s="28"/>
      <c r="H406" s="20"/>
      <c r="I406" s="28"/>
      <c r="J406" s="24"/>
      <c r="K406" s="423"/>
    </row>
    <row r="407" spans="1:11" ht="15.75" customHeight="1" x14ac:dyDescent="0.25">
      <c r="A407" s="529" t="s">
        <v>32</v>
      </c>
      <c r="B407" s="233"/>
      <c r="C407" s="247">
        <v>1</v>
      </c>
      <c r="D407" s="234">
        <v>1</v>
      </c>
      <c r="E407" s="28"/>
      <c r="F407" s="27"/>
      <c r="G407" s="28"/>
      <c r="H407" s="20"/>
      <c r="I407" s="28"/>
      <c r="J407" s="24"/>
      <c r="K407" s="423"/>
    </row>
    <row r="408" spans="1:11" ht="15.75" customHeight="1" x14ac:dyDescent="0.25">
      <c r="A408" s="531" t="s">
        <v>222</v>
      </c>
      <c r="B408" s="462" t="s">
        <v>223</v>
      </c>
      <c r="C408" s="242"/>
      <c r="D408" s="241"/>
      <c r="E408" s="142">
        <v>7.3</v>
      </c>
      <c r="F408" s="141">
        <v>6.9</v>
      </c>
      <c r="G408" s="142">
        <v>15.7</v>
      </c>
      <c r="H408" s="141">
        <v>154</v>
      </c>
      <c r="I408" s="142">
        <v>0.06</v>
      </c>
      <c r="J408" s="24" t="s">
        <v>138</v>
      </c>
      <c r="K408" s="423"/>
    </row>
    <row r="409" spans="1:11" ht="15.75" customHeight="1" x14ac:dyDescent="0.25">
      <c r="A409" s="532" t="s">
        <v>60</v>
      </c>
      <c r="B409" s="462"/>
      <c r="C409" s="242">
        <v>36</v>
      </c>
      <c r="D409" s="241">
        <v>36</v>
      </c>
      <c r="E409" s="142"/>
      <c r="F409" s="141"/>
      <c r="G409" s="142"/>
      <c r="H409" s="141"/>
      <c r="I409" s="142"/>
      <c r="J409" s="24"/>
      <c r="K409" s="423"/>
    </row>
    <row r="410" spans="1:11" ht="15.75" customHeight="1" x14ac:dyDescent="0.25">
      <c r="A410" s="532" t="s">
        <v>32</v>
      </c>
      <c r="B410" s="462"/>
      <c r="C410" s="242">
        <v>11.4</v>
      </c>
      <c r="D410" s="241">
        <v>11.4</v>
      </c>
      <c r="E410" s="142"/>
      <c r="F410" s="141"/>
      <c r="G410" s="142"/>
      <c r="H410" s="141"/>
      <c r="I410" s="142"/>
      <c r="J410" s="24"/>
      <c r="K410" s="423"/>
    </row>
    <row r="411" spans="1:11" ht="15.75" customHeight="1" x14ac:dyDescent="0.25">
      <c r="A411" s="532" t="s">
        <v>70</v>
      </c>
      <c r="B411" s="462"/>
      <c r="C411" s="242">
        <v>14.3</v>
      </c>
      <c r="D411" s="241">
        <v>14.3</v>
      </c>
      <c r="E411" s="142"/>
      <c r="F411" s="141"/>
      <c r="G411" s="142"/>
      <c r="H411" s="141"/>
      <c r="I411" s="142"/>
      <c r="J411" s="24"/>
      <c r="K411" s="423"/>
    </row>
    <row r="412" spans="1:11" ht="15.75" customHeight="1" x14ac:dyDescent="0.25">
      <c r="A412" s="532" t="s">
        <v>139</v>
      </c>
      <c r="B412" s="462"/>
      <c r="C412" s="242"/>
      <c r="D412" s="241">
        <v>61.4</v>
      </c>
      <c r="E412" s="142"/>
      <c r="F412" s="141"/>
      <c r="G412" s="142"/>
      <c r="H412" s="141"/>
      <c r="I412" s="142"/>
      <c r="J412" s="24"/>
      <c r="K412" s="423"/>
    </row>
    <row r="413" spans="1:11" ht="15.75" customHeight="1" x14ac:dyDescent="0.25">
      <c r="A413" s="532" t="s">
        <v>102</v>
      </c>
      <c r="B413" s="462"/>
      <c r="C413" s="242">
        <v>31.85</v>
      </c>
      <c r="D413" s="241">
        <v>31.4</v>
      </c>
      <c r="E413" s="142"/>
      <c r="F413" s="141"/>
      <c r="G413" s="142"/>
      <c r="H413" s="141"/>
      <c r="I413" s="142"/>
      <c r="J413" s="24"/>
      <c r="K413" s="423"/>
    </row>
    <row r="414" spans="1:11" ht="15.75" customHeight="1" x14ac:dyDescent="0.25">
      <c r="A414" s="532" t="s">
        <v>32</v>
      </c>
      <c r="B414" s="462"/>
      <c r="C414" s="242">
        <v>11.4</v>
      </c>
      <c r="D414" s="241">
        <v>11.4</v>
      </c>
      <c r="E414" s="142"/>
      <c r="F414" s="141"/>
      <c r="G414" s="142"/>
      <c r="H414" s="141"/>
      <c r="I414" s="142"/>
      <c r="J414" s="24"/>
      <c r="K414" s="423"/>
    </row>
    <row r="415" spans="1:11" ht="15.75" customHeight="1" x14ac:dyDescent="0.25">
      <c r="A415" s="532" t="s">
        <v>48</v>
      </c>
      <c r="B415" s="462"/>
      <c r="C415" s="242">
        <v>10.32</v>
      </c>
      <c r="D415" s="241">
        <v>8.6</v>
      </c>
      <c r="E415" s="142"/>
      <c r="F415" s="141"/>
      <c r="G415" s="142"/>
      <c r="H415" s="141"/>
      <c r="I415" s="142"/>
      <c r="J415" s="24"/>
      <c r="K415" s="423"/>
    </row>
    <row r="416" spans="1:11" ht="15.75" customHeight="1" x14ac:dyDescent="0.25">
      <c r="A416" s="532" t="s">
        <v>56</v>
      </c>
      <c r="B416" s="462"/>
      <c r="C416" s="242"/>
      <c r="D416" s="241">
        <v>112.86</v>
      </c>
      <c r="E416" s="142"/>
      <c r="F416" s="141"/>
      <c r="G416" s="142"/>
      <c r="H416" s="140"/>
      <c r="I416" s="142"/>
      <c r="J416" s="24"/>
      <c r="K416" s="423"/>
    </row>
    <row r="417" spans="1:11" ht="15.75" customHeight="1" x14ac:dyDescent="0.25">
      <c r="A417" s="531" t="s">
        <v>213</v>
      </c>
      <c r="B417" s="233" t="s">
        <v>389</v>
      </c>
      <c r="C417" s="249"/>
      <c r="D417" s="233"/>
      <c r="E417" s="34">
        <v>0.04</v>
      </c>
      <c r="F417" s="26">
        <v>0.01</v>
      </c>
      <c r="G417" s="33">
        <v>6.99</v>
      </c>
      <c r="H417" s="34">
        <v>28</v>
      </c>
      <c r="I417" s="26">
        <v>0.04</v>
      </c>
      <c r="J417" s="24" t="s">
        <v>422</v>
      </c>
      <c r="K417" s="423"/>
    </row>
    <row r="418" spans="1:11" ht="15.75" customHeight="1" x14ac:dyDescent="0.25">
      <c r="A418" s="529" t="s">
        <v>74</v>
      </c>
      <c r="B418" s="233"/>
      <c r="C418" s="249">
        <v>0.4</v>
      </c>
      <c r="D418" s="233">
        <v>0.4</v>
      </c>
      <c r="E418" s="34"/>
      <c r="F418" s="26"/>
      <c r="G418" s="33"/>
      <c r="H418" s="34"/>
      <c r="I418" s="26"/>
      <c r="J418" s="24"/>
      <c r="K418" s="423"/>
    </row>
    <row r="419" spans="1:11" ht="15.75" customHeight="1" x14ac:dyDescent="0.25">
      <c r="A419" s="529" t="s">
        <v>32</v>
      </c>
      <c r="B419" s="233"/>
      <c r="C419" s="249">
        <v>8</v>
      </c>
      <c r="D419" s="233">
        <v>8</v>
      </c>
      <c r="E419" s="34"/>
      <c r="F419" s="26"/>
      <c r="G419" s="34"/>
      <c r="H419" s="34"/>
      <c r="I419" s="26"/>
      <c r="J419" s="24"/>
      <c r="K419" s="423"/>
    </row>
    <row r="420" spans="1:11" ht="15.75" customHeight="1" x14ac:dyDescent="0.25">
      <c r="A420" s="529" t="s">
        <v>31</v>
      </c>
      <c r="B420" s="233"/>
      <c r="C420" s="233">
        <v>150</v>
      </c>
      <c r="D420" s="233">
        <v>150</v>
      </c>
      <c r="E420" s="26"/>
      <c r="F420" s="33"/>
      <c r="G420" s="26"/>
      <c r="H420" s="33"/>
      <c r="I420" s="26"/>
      <c r="J420" s="24"/>
      <c r="K420" s="423"/>
    </row>
    <row r="421" spans="1:11" ht="15.75" customHeight="1" thickBot="1" x14ac:dyDescent="0.3">
      <c r="A421" s="531" t="s">
        <v>433</v>
      </c>
      <c r="B421" s="233">
        <v>25</v>
      </c>
      <c r="C421" s="234">
        <v>25</v>
      </c>
      <c r="D421" s="234">
        <v>25</v>
      </c>
      <c r="E421" s="27">
        <v>1.9</v>
      </c>
      <c r="F421" s="28">
        <v>0.2</v>
      </c>
      <c r="G421" s="27">
        <v>12.3</v>
      </c>
      <c r="H421" s="28">
        <v>58.75</v>
      </c>
      <c r="I421" s="27">
        <v>0</v>
      </c>
      <c r="J421" s="16" t="s">
        <v>435</v>
      </c>
      <c r="K421" s="424"/>
    </row>
    <row r="422" spans="1:11" ht="15.75" customHeight="1" thickBot="1" x14ac:dyDescent="0.3">
      <c r="A422" s="545" t="s">
        <v>41</v>
      </c>
      <c r="B422" s="497">
        <v>333</v>
      </c>
      <c r="C422" s="498"/>
      <c r="D422" s="497"/>
      <c r="E422" s="114">
        <f>E403+E408+E417+E421</f>
        <v>9.94</v>
      </c>
      <c r="F422" s="114">
        <f t="shared" ref="F422:I422" si="18">F403+F408+F417+F421</f>
        <v>9.7099999999999991</v>
      </c>
      <c r="G422" s="114">
        <f t="shared" si="18"/>
        <v>43.69</v>
      </c>
      <c r="H422" s="114">
        <f t="shared" si="18"/>
        <v>301.7</v>
      </c>
      <c r="I422" s="114">
        <f t="shared" si="18"/>
        <v>2.2400000000000002</v>
      </c>
      <c r="J422" s="113"/>
      <c r="K422" s="188">
        <f>(H422*K423/H423)*100</f>
        <v>25.902109429329396</v>
      </c>
    </row>
    <row r="423" spans="1:11" ht="15.75" customHeight="1" thickBot="1" x14ac:dyDescent="0.3">
      <c r="A423" s="546" t="s">
        <v>76</v>
      </c>
      <c r="B423" s="499">
        <f>B349+B353+B401+B390+B422</f>
        <v>1458</v>
      </c>
      <c r="C423" s="499"/>
      <c r="D423" s="499"/>
      <c r="E423" s="115">
        <f>E349+E353+E401+E390+E422</f>
        <v>40.97</v>
      </c>
      <c r="F423" s="115">
        <f>F349+F353+F401+F390+F422</f>
        <v>34.79</v>
      </c>
      <c r="G423" s="115">
        <f>G349+G353+G401+G390+G422</f>
        <v>164.68</v>
      </c>
      <c r="H423" s="115">
        <f>H349+H353+H401+H390+H422</f>
        <v>1164.77</v>
      </c>
      <c r="I423" s="115">
        <f>I349+I353+I401+I390+I422</f>
        <v>45.52</v>
      </c>
      <c r="J423" s="24"/>
      <c r="K423" s="187">
        <v>1</v>
      </c>
    </row>
    <row r="424" spans="1:11" ht="15.75" customHeight="1" x14ac:dyDescent="0.25">
      <c r="A424" s="536"/>
      <c r="B424" s="466"/>
      <c r="C424" s="261"/>
      <c r="D424" s="249"/>
      <c r="E424" s="107"/>
      <c r="F424" s="107"/>
      <c r="G424" s="107"/>
      <c r="H424" s="107"/>
      <c r="I424" s="107"/>
      <c r="J424" s="7"/>
      <c r="K424" s="539"/>
    </row>
    <row r="425" spans="1:11" ht="15.75" customHeight="1" thickBot="1" x14ac:dyDescent="0.3">
      <c r="A425" s="536" t="s">
        <v>140</v>
      </c>
      <c r="B425" s="440"/>
      <c r="C425" s="519"/>
      <c r="D425" s="547"/>
      <c r="E425" s="38"/>
      <c r="F425" s="38"/>
      <c r="G425" s="38"/>
      <c r="H425" s="38"/>
      <c r="I425" s="38"/>
      <c r="J425" s="90"/>
      <c r="K425" s="539"/>
    </row>
    <row r="426" spans="1:11" ht="15.75" customHeight="1" x14ac:dyDescent="0.25">
      <c r="A426" s="540" t="s">
        <v>7</v>
      </c>
      <c r="B426" s="382" t="s">
        <v>8</v>
      </c>
      <c r="C426" s="454" t="s">
        <v>9</v>
      </c>
      <c r="D426" s="331" t="s">
        <v>9</v>
      </c>
      <c r="E426" s="416" t="s">
        <v>10</v>
      </c>
      <c r="F426" s="417"/>
      <c r="G426" s="418"/>
      <c r="H426" s="8" t="s">
        <v>11</v>
      </c>
      <c r="I426" s="91" t="s">
        <v>12</v>
      </c>
      <c r="J426" s="79" t="s">
        <v>78</v>
      </c>
      <c r="K426" s="425" t="s">
        <v>443</v>
      </c>
    </row>
    <row r="427" spans="1:11" ht="15.75" customHeight="1" thickBot="1" x14ac:dyDescent="0.3">
      <c r="A427" s="529" t="s">
        <v>14</v>
      </c>
      <c r="B427" s="239" t="s">
        <v>15</v>
      </c>
      <c r="C427" s="500" t="s">
        <v>16</v>
      </c>
      <c r="D427" s="253" t="s">
        <v>16</v>
      </c>
      <c r="E427" s="58"/>
      <c r="F427" s="40"/>
      <c r="G427" s="40"/>
      <c r="H427" s="15" t="s">
        <v>208</v>
      </c>
      <c r="I427" s="38"/>
      <c r="J427" s="29" t="s">
        <v>79</v>
      </c>
      <c r="K427" s="425"/>
    </row>
    <row r="428" spans="1:11" ht="15.75" customHeight="1" thickBot="1" x14ac:dyDescent="0.3">
      <c r="A428" s="529"/>
      <c r="B428" s="239"/>
      <c r="C428" s="445" t="s">
        <v>18</v>
      </c>
      <c r="D428" s="446" t="s">
        <v>19</v>
      </c>
      <c r="E428" s="8" t="s">
        <v>20</v>
      </c>
      <c r="F428" s="8" t="s">
        <v>21</v>
      </c>
      <c r="G428" s="393" t="s">
        <v>22</v>
      </c>
      <c r="H428" s="8" t="s">
        <v>23</v>
      </c>
      <c r="I428" s="393" t="s">
        <v>24</v>
      </c>
      <c r="J428" s="29"/>
      <c r="K428" s="425"/>
    </row>
    <row r="429" spans="1:11" ht="15.75" customHeight="1" x14ac:dyDescent="0.25">
      <c r="A429" s="534" t="s">
        <v>25</v>
      </c>
      <c r="B429" s="382"/>
      <c r="C429" s="495"/>
      <c r="D429" s="477"/>
      <c r="E429" s="57"/>
      <c r="F429" s="57"/>
      <c r="G429" s="21"/>
      <c r="H429" s="21"/>
      <c r="I429" s="55"/>
      <c r="J429" s="6"/>
      <c r="K429" s="422"/>
    </row>
    <row r="430" spans="1:11" ht="25.5" customHeight="1" x14ac:dyDescent="0.25">
      <c r="A430" s="531" t="s">
        <v>397</v>
      </c>
      <c r="B430" s="239" t="s">
        <v>209</v>
      </c>
      <c r="C430" s="249"/>
      <c r="D430" s="233"/>
      <c r="E430" s="34">
        <v>4.4000000000000004</v>
      </c>
      <c r="F430" s="34">
        <v>4.0999999999999996</v>
      </c>
      <c r="G430" s="26">
        <v>19.399999999999999</v>
      </c>
      <c r="H430" s="26">
        <v>132</v>
      </c>
      <c r="I430" s="34">
        <v>0.16</v>
      </c>
      <c r="J430" s="24" t="s">
        <v>224</v>
      </c>
      <c r="K430" s="423"/>
    </row>
    <row r="431" spans="1:11" ht="15.75" customHeight="1" x14ac:dyDescent="0.25">
      <c r="A431" s="529" t="s">
        <v>143</v>
      </c>
      <c r="B431" s="239"/>
      <c r="C431" s="278">
        <v>19</v>
      </c>
      <c r="D431" s="233">
        <v>19</v>
      </c>
      <c r="E431" s="34"/>
      <c r="F431" s="34"/>
      <c r="G431" s="34"/>
      <c r="H431" s="34"/>
      <c r="I431" s="34"/>
      <c r="J431" s="24"/>
      <c r="K431" s="423"/>
    </row>
    <row r="432" spans="1:11" ht="15.75" customHeight="1" x14ac:dyDescent="0.25">
      <c r="A432" s="529" t="s">
        <v>30</v>
      </c>
      <c r="B432" s="239"/>
      <c r="C432" s="278">
        <v>80</v>
      </c>
      <c r="D432" s="233">
        <v>80</v>
      </c>
      <c r="E432" s="34"/>
      <c r="F432" s="34"/>
      <c r="G432" s="26"/>
      <c r="H432" s="34"/>
      <c r="I432" s="34"/>
      <c r="J432" s="24"/>
      <c r="K432" s="423"/>
    </row>
    <row r="433" spans="1:11" ht="15.75" customHeight="1" x14ac:dyDescent="0.25">
      <c r="A433" s="529" t="s">
        <v>31</v>
      </c>
      <c r="B433" s="239"/>
      <c r="C433" s="278">
        <v>52</v>
      </c>
      <c r="D433" s="233">
        <v>52</v>
      </c>
      <c r="E433" s="34"/>
      <c r="F433" s="34"/>
      <c r="G433" s="26"/>
      <c r="H433" s="34"/>
      <c r="I433" s="34"/>
      <c r="J433" s="24"/>
      <c r="K433" s="423"/>
    </row>
    <row r="434" spans="1:11" ht="15.75" customHeight="1" x14ac:dyDescent="0.25">
      <c r="A434" s="529" t="s">
        <v>32</v>
      </c>
      <c r="B434" s="239"/>
      <c r="C434" s="278">
        <v>4</v>
      </c>
      <c r="D434" s="233">
        <v>4</v>
      </c>
      <c r="E434" s="34"/>
      <c r="F434" s="34"/>
      <c r="G434" s="26"/>
      <c r="H434" s="26"/>
      <c r="I434" s="34"/>
      <c r="J434" s="24"/>
      <c r="K434" s="423"/>
    </row>
    <row r="435" spans="1:11" ht="15.75" customHeight="1" x14ac:dyDescent="0.25">
      <c r="A435" s="532" t="s">
        <v>484</v>
      </c>
      <c r="B435" s="239"/>
      <c r="C435" s="278">
        <v>0.8</v>
      </c>
      <c r="D435" s="233">
        <v>0.8</v>
      </c>
      <c r="E435" s="34"/>
      <c r="F435" s="34"/>
      <c r="G435" s="26"/>
      <c r="H435" s="26"/>
      <c r="I435" s="34"/>
      <c r="J435" s="24"/>
      <c r="K435" s="423"/>
    </row>
    <row r="436" spans="1:11" ht="15.75" customHeight="1" x14ac:dyDescent="0.25">
      <c r="A436" s="529" t="s">
        <v>33</v>
      </c>
      <c r="B436" s="239"/>
      <c r="C436" s="278">
        <v>4</v>
      </c>
      <c r="D436" s="233">
        <v>4</v>
      </c>
      <c r="E436" s="34"/>
      <c r="F436" s="34"/>
      <c r="G436" s="26"/>
      <c r="H436" s="26"/>
      <c r="I436" s="34"/>
      <c r="J436" s="24"/>
      <c r="K436" s="423"/>
    </row>
    <row r="437" spans="1:11" ht="15.75" customHeight="1" x14ac:dyDescent="0.25">
      <c r="A437" s="531" t="s">
        <v>82</v>
      </c>
      <c r="B437" s="233">
        <v>160</v>
      </c>
      <c r="C437" s="448"/>
      <c r="D437" s="447"/>
      <c r="E437" s="20">
        <v>3.47</v>
      </c>
      <c r="F437" s="27">
        <v>2.99</v>
      </c>
      <c r="G437" s="27">
        <v>14.26</v>
      </c>
      <c r="H437" s="20">
        <v>97.9</v>
      </c>
      <c r="I437" s="20">
        <v>0.32</v>
      </c>
      <c r="J437" s="24" t="s">
        <v>83</v>
      </c>
      <c r="K437" s="423"/>
    </row>
    <row r="438" spans="1:11" ht="15.75" customHeight="1" x14ac:dyDescent="0.25">
      <c r="A438" s="529" t="s">
        <v>84</v>
      </c>
      <c r="B438" s="233"/>
      <c r="C438" s="278">
        <v>1.7</v>
      </c>
      <c r="D438" s="233">
        <v>1.7</v>
      </c>
      <c r="E438" s="20"/>
      <c r="F438" s="27"/>
      <c r="G438" s="27"/>
      <c r="H438" s="20"/>
      <c r="I438" s="20"/>
      <c r="J438" s="24"/>
      <c r="K438" s="423"/>
    </row>
    <row r="439" spans="1:11" ht="15.75" customHeight="1" x14ac:dyDescent="0.25">
      <c r="A439" s="529" t="s">
        <v>32</v>
      </c>
      <c r="B439" s="233"/>
      <c r="C439" s="278">
        <v>9</v>
      </c>
      <c r="D439" s="233">
        <v>9</v>
      </c>
      <c r="E439" s="20"/>
      <c r="F439" s="27"/>
      <c r="G439" s="27"/>
      <c r="H439" s="20"/>
      <c r="I439" s="20"/>
      <c r="J439" s="24"/>
      <c r="K439" s="423"/>
    </row>
    <row r="440" spans="1:11" ht="15.75" customHeight="1" x14ac:dyDescent="0.25">
      <c r="A440" s="529" t="s">
        <v>30</v>
      </c>
      <c r="B440" s="233"/>
      <c r="C440" s="278">
        <v>92</v>
      </c>
      <c r="D440" s="233">
        <v>92</v>
      </c>
      <c r="E440" s="20"/>
      <c r="F440" s="27"/>
      <c r="G440" s="27"/>
      <c r="H440" s="20"/>
      <c r="I440" s="20"/>
      <c r="J440" s="24"/>
      <c r="K440" s="423"/>
    </row>
    <row r="441" spans="1:11" ht="15.75" customHeight="1" x14ac:dyDescent="0.25">
      <c r="A441" s="529" t="s">
        <v>81</v>
      </c>
      <c r="B441" s="233"/>
      <c r="C441" s="278">
        <v>77</v>
      </c>
      <c r="D441" s="233">
        <v>77</v>
      </c>
      <c r="E441" s="20"/>
      <c r="F441" s="27"/>
      <c r="G441" s="28"/>
      <c r="H441" s="20"/>
      <c r="I441" s="20"/>
      <c r="J441" s="24"/>
      <c r="K441" s="423"/>
    </row>
    <row r="442" spans="1:11" ht="15.75" customHeight="1" x14ac:dyDescent="0.25">
      <c r="A442" s="531" t="s">
        <v>37</v>
      </c>
      <c r="B442" s="248" t="s">
        <v>211</v>
      </c>
      <c r="C442" s="448"/>
      <c r="D442" s="447"/>
      <c r="E442" s="34">
        <v>1.9</v>
      </c>
      <c r="F442" s="26">
        <v>4.4000000000000004</v>
      </c>
      <c r="G442" s="33">
        <v>13</v>
      </c>
      <c r="H442" s="26">
        <v>99</v>
      </c>
      <c r="I442" s="33"/>
      <c r="J442" s="24" t="s">
        <v>39</v>
      </c>
      <c r="K442" s="423"/>
    </row>
    <row r="443" spans="1:11" ht="15.75" customHeight="1" x14ac:dyDescent="0.25">
      <c r="A443" s="529" t="s">
        <v>40</v>
      </c>
      <c r="B443" s="239"/>
      <c r="C443" s="278">
        <v>25</v>
      </c>
      <c r="D443" s="233">
        <v>25</v>
      </c>
      <c r="E443" s="34"/>
      <c r="F443" s="26"/>
      <c r="G443" s="26"/>
      <c r="H443" s="26"/>
      <c r="I443" s="34"/>
      <c r="J443" s="24"/>
      <c r="K443" s="423"/>
    </row>
    <row r="444" spans="1:11" ht="15.75" customHeight="1" thickBot="1" x14ac:dyDescent="0.3">
      <c r="A444" s="529" t="s">
        <v>33</v>
      </c>
      <c r="B444" s="239"/>
      <c r="C444" s="278">
        <v>5</v>
      </c>
      <c r="D444" s="233">
        <v>5</v>
      </c>
      <c r="E444" s="34" t="s">
        <v>5</v>
      </c>
      <c r="F444" s="26"/>
      <c r="G444" s="26"/>
      <c r="H444" s="26"/>
      <c r="I444" s="34"/>
      <c r="J444" s="24"/>
      <c r="K444" s="423"/>
    </row>
    <row r="445" spans="1:11" ht="15.75" customHeight="1" thickBot="1" x14ac:dyDescent="0.3">
      <c r="A445" s="533" t="s">
        <v>41</v>
      </c>
      <c r="B445" s="449">
        <v>344</v>
      </c>
      <c r="C445" s="452"/>
      <c r="D445" s="459"/>
      <c r="E445" s="93">
        <f>E430+E437+E442</f>
        <v>9.7700000000000014</v>
      </c>
      <c r="F445" s="93">
        <f t="shared" ref="F445:I445" si="19">F430+F437+F442</f>
        <v>11.49</v>
      </c>
      <c r="G445" s="93">
        <f t="shared" si="19"/>
        <v>46.66</v>
      </c>
      <c r="H445" s="93">
        <f t="shared" si="19"/>
        <v>328.9</v>
      </c>
      <c r="I445" s="93">
        <f t="shared" si="19"/>
        <v>0.48</v>
      </c>
      <c r="J445" s="166"/>
      <c r="K445" s="188">
        <f>(H445*K533/H533)*100</f>
        <v>23.08313155770783</v>
      </c>
    </row>
    <row r="446" spans="1:11" ht="15.75" customHeight="1" x14ac:dyDescent="0.25">
      <c r="A446" s="536" t="s">
        <v>42</v>
      </c>
      <c r="B446" s="248"/>
      <c r="C446" s="278"/>
      <c r="D446" s="454"/>
      <c r="E446" s="27"/>
      <c r="F446" s="28"/>
      <c r="G446" s="27"/>
      <c r="H446" s="27"/>
      <c r="I446" s="28"/>
      <c r="J446" s="24"/>
      <c r="K446" s="422"/>
    </row>
    <row r="447" spans="1:11" ht="15.75" customHeight="1" x14ac:dyDescent="0.25">
      <c r="A447" s="531" t="s">
        <v>43</v>
      </c>
      <c r="B447" s="239">
        <v>200</v>
      </c>
      <c r="C447" s="240">
        <v>200</v>
      </c>
      <c r="D447" s="239">
        <v>200</v>
      </c>
      <c r="E447" s="20">
        <v>1</v>
      </c>
      <c r="F447" s="27">
        <v>0</v>
      </c>
      <c r="G447" s="28">
        <v>20.2</v>
      </c>
      <c r="H447" s="27">
        <v>85.34</v>
      </c>
      <c r="I447" s="20">
        <v>4</v>
      </c>
      <c r="J447" s="24" t="s">
        <v>403</v>
      </c>
      <c r="K447" s="423"/>
    </row>
    <row r="448" spans="1:11" ht="15.75" customHeight="1" x14ac:dyDescent="0.25">
      <c r="A448" s="529" t="s">
        <v>292</v>
      </c>
      <c r="B448" s="239"/>
      <c r="C448" s="249"/>
      <c r="D448" s="233"/>
      <c r="E448" s="20"/>
      <c r="F448" s="27"/>
      <c r="G448" s="28"/>
      <c r="H448" s="27"/>
      <c r="I448" s="20"/>
      <c r="J448" s="24"/>
      <c r="K448" s="423"/>
    </row>
    <row r="449" spans="1:11" ht="15.75" customHeight="1" x14ac:dyDescent="0.25">
      <c r="A449" s="531" t="s">
        <v>65</v>
      </c>
      <c r="B449" s="241">
        <v>80</v>
      </c>
      <c r="C449" s="242">
        <v>91.2</v>
      </c>
      <c r="D449" s="241">
        <v>80</v>
      </c>
      <c r="E449" s="140">
        <v>0.32</v>
      </c>
      <c r="F449" s="141">
        <v>0.32</v>
      </c>
      <c r="G449" s="142">
        <v>7.84</v>
      </c>
      <c r="H449" s="141">
        <v>35.200000000000003</v>
      </c>
      <c r="I449" s="141">
        <v>8</v>
      </c>
      <c r="J449" s="24" t="s">
        <v>252</v>
      </c>
      <c r="K449" s="397"/>
    </row>
    <row r="450" spans="1:11" ht="30" customHeight="1" thickBot="1" x14ac:dyDescent="0.3">
      <c r="A450" s="529" t="s">
        <v>532</v>
      </c>
      <c r="B450" s="243"/>
      <c r="C450" s="244"/>
      <c r="D450" s="245"/>
      <c r="E450" s="140"/>
      <c r="F450" s="141"/>
      <c r="G450" s="142"/>
      <c r="H450" s="141"/>
      <c r="I450" s="143"/>
      <c r="J450" s="24" t="s">
        <v>253</v>
      </c>
      <c r="K450" s="397"/>
    </row>
    <row r="451" spans="1:11" ht="15.75" customHeight="1" thickBot="1" x14ac:dyDescent="0.3">
      <c r="A451" s="533" t="s">
        <v>41</v>
      </c>
      <c r="B451" s="451">
        <v>280</v>
      </c>
      <c r="C451" s="452"/>
      <c r="D451" s="453"/>
      <c r="E451" s="32">
        <f>E447+E449</f>
        <v>1.32</v>
      </c>
      <c r="F451" s="32">
        <f t="shared" ref="F451:I451" si="20">F447+F449</f>
        <v>0.32</v>
      </c>
      <c r="G451" s="32">
        <f t="shared" si="20"/>
        <v>28.04</v>
      </c>
      <c r="H451" s="32">
        <f t="shared" si="20"/>
        <v>120.54</v>
      </c>
      <c r="I451" s="32">
        <f t="shared" si="20"/>
        <v>12</v>
      </c>
      <c r="J451" s="166"/>
      <c r="K451" s="188">
        <f>(H451*K533/H533)*100</f>
        <v>8.459837877671335</v>
      </c>
    </row>
    <row r="452" spans="1:11" ht="15.75" customHeight="1" x14ac:dyDescent="0.25">
      <c r="A452" s="534" t="s">
        <v>44</v>
      </c>
      <c r="B452" s="470"/>
      <c r="C452" s="292"/>
      <c r="D452" s="471"/>
      <c r="E452" s="393"/>
      <c r="F452" s="8"/>
      <c r="G452" s="393"/>
      <c r="H452" s="8"/>
      <c r="I452" s="55"/>
      <c r="J452" s="110"/>
      <c r="K452" s="422"/>
    </row>
    <row r="453" spans="1:11" ht="15.75" customHeight="1" x14ac:dyDescent="0.25">
      <c r="A453" s="531" t="s">
        <v>327</v>
      </c>
      <c r="B453" s="233">
        <v>30</v>
      </c>
      <c r="C453" s="231"/>
      <c r="D453" s="234"/>
      <c r="E453" s="28">
        <v>0.86</v>
      </c>
      <c r="F453" s="20">
        <v>1.85</v>
      </c>
      <c r="G453" s="27">
        <v>2.41</v>
      </c>
      <c r="H453" s="20">
        <v>29.79</v>
      </c>
      <c r="I453" s="27">
        <v>2.79</v>
      </c>
      <c r="J453" s="20" t="s">
        <v>520</v>
      </c>
      <c r="K453" s="423"/>
    </row>
    <row r="454" spans="1:11" ht="15.75" customHeight="1" x14ac:dyDescent="0.25">
      <c r="A454" s="529" t="s">
        <v>328</v>
      </c>
      <c r="B454" s="233"/>
      <c r="C454" s="231">
        <v>39.9</v>
      </c>
      <c r="D454" s="234">
        <v>27.9</v>
      </c>
      <c r="E454" s="28"/>
      <c r="F454" s="20"/>
      <c r="G454" s="27"/>
      <c r="H454" s="20"/>
      <c r="I454" s="27"/>
      <c r="J454" s="20"/>
      <c r="K454" s="423"/>
    </row>
    <row r="455" spans="1:11" ht="15.75" customHeight="1" x14ac:dyDescent="0.25">
      <c r="A455" s="529" t="s">
        <v>75</v>
      </c>
      <c r="B455" s="233"/>
      <c r="C455" s="231">
        <v>0.6</v>
      </c>
      <c r="D455" s="234">
        <v>0.6</v>
      </c>
      <c r="E455" s="28"/>
      <c r="F455" s="20"/>
      <c r="G455" s="27"/>
      <c r="H455" s="20"/>
      <c r="I455" s="27"/>
      <c r="J455" s="20"/>
      <c r="K455" s="423"/>
    </row>
    <row r="456" spans="1:11" ht="15.75" customHeight="1" x14ac:dyDescent="0.25">
      <c r="A456" s="529" t="s">
        <v>225</v>
      </c>
      <c r="B456" s="233"/>
      <c r="C456" s="247">
        <v>1.8</v>
      </c>
      <c r="D456" s="234">
        <v>1.8</v>
      </c>
      <c r="E456" s="28"/>
      <c r="F456" s="20"/>
      <c r="G456" s="28"/>
      <c r="H456" s="20"/>
      <c r="I456" s="27"/>
      <c r="J456" s="20"/>
      <c r="K456" s="423"/>
    </row>
    <row r="457" spans="1:11" ht="21.75" customHeight="1" x14ac:dyDescent="0.25">
      <c r="A457" s="548" t="s">
        <v>517</v>
      </c>
      <c r="B457" s="248" t="s">
        <v>216</v>
      </c>
      <c r="C457" s="233"/>
      <c r="D457" s="249"/>
      <c r="E457" s="27">
        <v>1.1000000000000001</v>
      </c>
      <c r="F457" s="28">
        <v>3.3</v>
      </c>
      <c r="G457" s="27">
        <v>5</v>
      </c>
      <c r="H457" s="27">
        <v>55</v>
      </c>
      <c r="I457" s="28">
        <v>7.19</v>
      </c>
      <c r="J457" s="24" t="s">
        <v>130</v>
      </c>
      <c r="K457" s="423"/>
    </row>
    <row r="458" spans="1:11" ht="15.75" customHeight="1" x14ac:dyDescent="0.25">
      <c r="A458" s="529" t="s">
        <v>59</v>
      </c>
      <c r="B458" s="234"/>
      <c r="C458" s="233">
        <v>37.5</v>
      </c>
      <c r="D458" s="249">
        <v>30</v>
      </c>
      <c r="E458" s="27"/>
      <c r="F458" s="28"/>
      <c r="G458" s="27"/>
      <c r="H458" s="27"/>
      <c r="I458" s="28"/>
      <c r="J458" s="24"/>
      <c r="K458" s="423"/>
    </row>
    <row r="459" spans="1:11" ht="15.75" customHeight="1" x14ac:dyDescent="0.25">
      <c r="A459" s="529" t="s">
        <v>51</v>
      </c>
      <c r="B459" s="234"/>
      <c r="C459" s="233">
        <v>23.94</v>
      </c>
      <c r="D459" s="249">
        <v>18</v>
      </c>
      <c r="E459" s="27"/>
      <c r="F459" s="28"/>
      <c r="G459" s="27"/>
      <c r="H459" s="27"/>
      <c r="I459" s="38"/>
      <c r="J459" s="24"/>
      <c r="K459" s="423"/>
    </row>
    <row r="460" spans="1:11" ht="15.75" customHeight="1" x14ac:dyDescent="0.25">
      <c r="A460" s="529" t="s">
        <v>52</v>
      </c>
      <c r="B460" s="234"/>
      <c r="C460" s="233">
        <v>7.5</v>
      </c>
      <c r="D460" s="249">
        <v>6</v>
      </c>
      <c r="E460" s="27"/>
      <c r="F460" s="28"/>
      <c r="G460" s="27"/>
      <c r="H460" s="27"/>
      <c r="I460" s="38"/>
      <c r="J460" s="24"/>
      <c r="K460" s="423"/>
    </row>
    <row r="461" spans="1:11" ht="15.75" customHeight="1" x14ac:dyDescent="0.25">
      <c r="A461" s="529" t="s">
        <v>47</v>
      </c>
      <c r="B461" s="234"/>
      <c r="C461" s="233">
        <v>7.14</v>
      </c>
      <c r="D461" s="249">
        <v>6</v>
      </c>
      <c r="E461" s="27"/>
      <c r="F461" s="28"/>
      <c r="G461" s="27"/>
      <c r="H461" s="27"/>
      <c r="I461" s="38"/>
      <c r="J461" s="24"/>
      <c r="K461" s="423"/>
    </row>
    <row r="462" spans="1:11" ht="15.75" customHeight="1" x14ac:dyDescent="0.25">
      <c r="A462" s="529" t="s">
        <v>53</v>
      </c>
      <c r="B462" s="234"/>
      <c r="C462" s="233">
        <v>3</v>
      </c>
      <c r="D462" s="249">
        <v>3</v>
      </c>
      <c r="E462" s="27"/>
      <c r="F462" s="28"/>
      <c r="G462" s="27"/>
      <c r="H462" s="27"/>
      <c r="I462" s="38"/>
      <c r="J462" s="24"/>
      <c r="K462" s="423"/>
    </row>
    <row r="463" spans="1:11" ht="15.75" customHeight="1" x14ac:dyDescent="0.25">
      <c r="A463" s="532" t="s">
        <v>484</v>
      </c>
      <c r="B463" s="234"/>
      <c r="C463" s="233">
        <v>1</v>
      </c>
      <c r="D463" s="249">
        <v>1</v>
      </c>
      <c r="E463" s="27"/>
      <c r="F463" s="28"/>
      <c r="G463" s="27"/>
      <c r="H463" s="27"/>
      <c r="I463" s="38"/>
      <c r="J463" s="24"/>
      <c r="K463" s="423"/>
    </row>
    <row r="464" spans="1:11" ht="15.75" customHeight="1" x14ac:dyDescent="0.25">
      <c r="A464" s="529" t="s">
        <v>516</v>
      </c>
      <c r="B464" s="234"/>
      <c r="C464" s="233">
        <v>120</v>
      </c>
      <c r="D464" s="249">
        <v>120</v>
      </c>
      <c r="E464" s="27"/>
      <c r="F464" s="28"/>
      <c r="G464" s="27"/>
      <c r="H464" s="27"/>
      <c r="I464" s="38"/>
      <c r="J464" s="24"/>
      <c r="K464" s="423"/>
    </row>
    <row r="465" spans="1:11" ht="15.75" customHeight="1" x14ac:dyDescent="0.25">
      <c r="A465" s="529" t="s">
        <v>92</v>
      </c>
      <c r="B465" s="234"/>
      <c r="C465" s="233">
        <v>10</v>
      </c>
      <c r="D465" s="249">
        <v>10</v>
      </c>
      <c r="E465" s="20"/>
      <c r="F465" s="28"/>
      <c r="G465" s="28"/>
      <c r="H465" s="20"/>
      <c r="I465" s="38"/>
      <c r="J465" s="24"/>
      <c r="K465" s="423"/>
    </row>
    <row r="466" spans="1:11" ht="15.75" customHeight="1" x14ac:dyDescent="0.25">
      <c r="A466" s="531" t="s">
        <v>131</v>
      </c>
      <c r="B466" s="241" t="s">
        <v>295</v>
      </c>
      <c r="C466" s="298"/>
      <c r="D466" s="299"/>
      <c r="E466" s="140">
        <v>12.41</v>
      </c>
      <c r="F466" s="141">
        <v>10.5</v>
      </c>
      <c r="G466" s="142">
        <v>26.87</v>
      </c>
      <c r="H466" s="140">
        <v>251.82</v>
      </c>
      <c r="I466" s="141">
        <v>4.1500000000000004</v>
      </c>
      <c r="J466" s="24" t="s">
        <v>301</v>
      </c>
      <c r="K466" s="423"/>
    </row>
    <row r="467" spans="1:11" ht="15.75" customHeight="1" x14ac:dyDescent="0.25">
      <c r="A467" s="529" t="s">
        <v>309</v>
      </c>
      <c r="B467" s="241"/>
      <c r="C467" s="298">
        <v>55.33</v>
      </c>
      <c r="D467" s="299">
        <v>53</v>
      </c>
      <c r="E467" s="140"/>
      <c r="F467" s="141"/>
      <c r="G467" s="142"/>
      <c r="H467" s="140"/>
      <c r="I467" s="141"/>
      <c r="J467" s="24"/>
      <c r="K467" s="423"/>
    </row>
    <row r="468" spans="1:11" ht="15.75" customHeight="1" x14ac:dyDescent="0.25">
      <c r="A468" s="529" t="s">
        <v>527</v>
      </c>
      <c r="B468" s="241"/>
      <c r="C468" s="298"/>
      <c r="D468" s="299">
        <v>53</v>
      </c>
      <c r="E468" s="140"/>
      <c r="F468" s="141"/>
      <c r="G468" s="142"/>
      <c r="H468" s="140"/>
      <c r="I468" s="141"/>
      <c r="J468" s="24"/>
      <c r="K468" s="423"/>
    </row>
    <row r="469" spans="1:11" ht="15.75" customHeight="1" x14ac:dyDescent="0.25">
      <c r="A469" s="532" t="s">
        <v>70</v>
      </c>
      <c r="B469" s="241"/>
      <c r="C469" s="298">
        <v>3</v>
      </c>
      <c r="D469" s="299">
        <v>3</v>
      </c>
      <c r="E469" s="140"/>
      <c r="F469" s="141"/>
      <c r="G469" s="142"/>
      <c r="H469" s="140"/>
      <c r="I469" s="141"/>
      <c r="J469" s="24"/>
      <c r="K469" s="423"/>
    </row>
    <row r="470" spans="1:11" ht="15.75" customHeight="1" x14ac:dyDescent="0.25">
      <c r="A470" s="532" t="s">
        <v>296</v>
      </c>
      <c r="B470" s="241"/>
      <c r="C470" s="298"/>
      <c r="D470" s="299">
        <v>33</v>
      </c>
      <c r="E470" s="140"/>
      <c r="F470" s="141"/>
      <c r="G470" s="142"/>
      <c r="H470" s="140"/>
      <c r="I470" s="141"/>
      <c r="J470" s="24"/>
      <c r="K470" s="423"/>
    </row>
    <row r="471" spans="1:11" ht="15.75" customHeight="1" x14ac:dyDescent="0.25">
      <c r="A471" s="529" t="s">
        <v>51</v>
      </c>
      <c r="B471" s="241"/>
      <c r="C471" s="298">
        <v>204</v>
      </c>
      <c r="D471" s="300" t="s">
        <v>297</v>
      </c>
      <c r="E471" s="140"/>
      <c r="F471" s="141"/>
      <c r="G471" s="142"/>
      <c r="H471" s="140"/>
      <c r="I471" s="141"/>
      <c r="J471" s="24"/>
      <c r="K471" s="423"/>
    </row>
    <row r="472" spans="1:11" ht="15.75" customHeight="1" x14ac:dyDescent="0.25">
      <c r="A472" s="529" t="s">
        <v>298</v>
      </c>
      <c r="B472" s="241"/>
      <c r="C472" s="298"/>
      <c r="D472" s="300" t="s">
        <v>299</v>
      </c>
      <c r="E472" s="140"/>
      <c r="F472" s="141"/>
      <c r="G472" s="142"/>
      <c r="H472" s="140"/>
      <c r="I472" s="141"/>
      <c r="J472" s="24"/>
      <c r="K472" s="423"/>
    </row>
    <row r="473" spans="1:11" ht="15.75" customHeight="1" x14ac:dyDescent="0.25">
      <c r="A473" s="529" t="s">
        <v>47</v>
      </c>
      <c r="B473" s="241"/>
      <c r="C473" s="298">
        <v>13</v>
      </c>
      <c r="D473" s="299">
        <v>11</v>
      </c>
      <c r="E473" s="140"/>
      <c r="F473" s="141"/>
      <c r="G473" s="142"/>
      <c r="H473" s="140"/>
      <c r="I473" s="61"/>
      <c r="J473" s="24"/>
      <c r="K473" s="423"/>
    </row>
    <row r="474" spans="1:11" ht="15.75" customHeight="1" x14ac:dyDescent="0.25">
      <c r="A474" s="529" t="s">
        <v>33</v>
      </c>
      <c r="B474" s="241"/>
      <c r="C474" s="298">
        <v>2</v>
      </c>
      <c r="D474" s="299">
        <v>2</v>
      </c>
      <c r="E474" s="140"/>
      <c r="F474" s="141"/>
      <c r="G474" s="142"/>
      <c r="H474" s="140"/>
      <c r="I474" s="61"/>
      <c r="J474" s="24"/>
      <c r="K474" s="423"/>
    </row>
    <row r="475" spans="1:11" ht="15.75" customHeight="1" x14ac:dyDescent="0.25">
      <c r="A475" s="529" t="s">
        <v>300</v>
      </c>
      <c r="B475" s="241"/>
      <c r="C475" s="298"/>
      <c r="D475" s="299">
        <v>8</v>
      </c>
      <c r="E475" s="140"/>
      <c r="F475" s="141"/>
      <c r="G475" s="142"/>
      <c r="H475" s="140"/>
      <c r="I475" s="61"/>
      <c r="J475" s="24"/>
      <c r="K475" s="423"/>
    </row>
    <row r="476" spans="1:11" ht="15.75" customHeight="1" x14ac:dyDescent="0.25">
      <c r="A476" s="529" t="s">
        <v>33</v>
      </c>
      <c r="B476" s="241"/>
      <c r="C476" s="298">
        <v>2</v>
      </c>
      <c r="D476" s="299">
        <v>2</v>
      </c>
      <c r="E476" s="140"/>
      <c r="F476" s="141"/>
      <c r="G476" s="142"/>
      <c r="H476" s="140"/>
      <c r="I476" s="61"/>
      <c r="J476" s="24"/>
      <c r="K476" s="423"/>
    </row>
    <row r="477" spans="1:11" ht="15.75" customHeight="1" x14ac:dyDescent="0.25">
      <c r="A477" s="532" t="s">
        <v>484</v>
      </c>
      <c r="B477" s="241"/>
      <c r="C477" s="298">
        <v>1.6</v>
      </c>
      <c r="D477" s="299">
        <v>1.6</v>
      </c>
      <c r="E477" s="140"/>
      <c r="F477" s="141"/>
      <c r="G477" s="142"/>
      <c r="H477" s="140"/>
      <c r="I477" s="61"/>
      <c r="J477" s="24"/>
      <c r="K477" s="423"/>
    </row>
    <row r="478" spans="1:11" ht="15.75" customHeight="1" x14ac:dyDescent="0.25">
      <c r="A478" s="529" t="s">
        <v>133</v>
      </c>
      <c r="B478" s="241"/>
      <c r="C478" s="298">
        <v>3</v>
      </c>
      <c r="D478" s="299">
        <v>3</v>
      </c>
      <c r="E478" s="140"/>
      <c r="F478" s="141"/>
      <c r="G478" s="142"/>
      <c r="H478" s="140"/>
      <c r="I478" s="61"/>
      <c r="J478" s="24"/>
      <c r="K478" s="423"/>
    </row>
    <row r="479" spans="1:11" ht="15.75" customHeight="1" x14ac:dyDescent="0.25">
      <c r="A479" s="529" t="s">
        <v>56</v>
      </c>
      <c r="B479" s="241"/>
      <c r="C479" s="298"/>
      <c r="D479" s="299">
        <v>188</v>
      </c>
      <c r="E479" s="140"/>
      <c r="F479" s="141"/>
      <c r="G479" s="142"/>
      <c r="H479" s="140"/>
      <c r="I479" s="61"/>
      <c r="J479" s="24"/>
      <c r="K479" s="423"/>
    </row>
    <row r="480" spans="1:11" ht="15.75" customHeight="1" x14ac:dyDescent="0.25">
      <c r="A480" s="529" t="s">
        <v>134</v>
      </c>
      <c r="B480" s="241"/>
      <c r="C480" s="298"/>
      <c r="D480" s="299"/>
      <c r="E480" s="140"/>
      <c r="F480" s="141"/>
      <c r="G480" s="142"/>
      <c r="H480" s="140"/>
      <c r="I480" s="61"/>
      <c r="J480" s="24"/>
      <c r="K480" s="423"/>
    </row>
    <row r="481" spans="1:11" ht="15.75" customHeight="1" x14ac:dyDescent="0.25">
      <c r="A481" s="529" t="s">
        <v>92</v>
      </c>
      <c r="B481" s="241"/>
      <c r="C481" s="298">
        <v>5</v>
      </c>
      <c r="D481" s="299">
        <v>5</v>
      </c>
      <c r="E481" s="140"/>
      <c r="F481" s="141"/>
      <c r="G481" s="142"/>
      <c r="H481" s="140"/>
      <c r="I481" s="61"/>
      <c r="J481" s="24"/>
      <c r="K481" s="423"/>
    </row>
    <row r="482" spans="1:11" ht="15.75" customHeight="1" x14ac:dyDescent="0.25">
      <c r="A482" s="529" t="s">
        <v>60</v>
      </c>
      <c r="B482" s="241"/>
      <c r="C482" s="298">
        <v>1.3</v>
      </c>
      <c r="D482" s="299">
        <v>1.3</v>
      </c>
      <c r="E482" s="140"/>
      <c r="F482" s="141"/>
      <c r="G482" s="142"/>
      <c r="H482" s="140"/>
      <c r="I482" s="61"/>
      <c r="J482" s="24"/>
      <c r="K482" s="423"/>
    </row>
    <row r="483" spans="1:11" ht="15.75" customHeight="1" x14ac:dyDescent="0.25">
      <c r="A483" s="529" t="s">
        <v>81</v>
      </c>
      <c r="B483" s="241"/>
      <c r="C483" s="298">
        <v>15</v>
      </c>
      <c r="D483" s="299">
        <v>15</v>
      </c>
      <c r="E483" s="140"/>
      <c r="F483" s="141"/>
      <c r="G483" s="142"/>
      <c r="H483" s="140"/>
      <c r="I483" s="61"/>
      <c r="J483" s="24"/>
      <c r="K483" s="423"/>
    </row>
    <row r="484" spans="1:11" ht="15.75" customHeight="1" x14ac:dyDescent="0.25">
      <c r="A484" s="529" t="s">
        <v>135</v>
      </c>
      <c r="B484" s="241"/>
      <c r="C484" s="298"/>
      <c r="D484" s="299">
        <v>20</v>
      </c>
      <c r="E484" s="140"/>
      <c r="F484" s="141"/>
      <c r="G484" s="142"/>
      <c r="H484" s="140"/>
      <c r="I484" s="61"/>
      <c r="J484" s="24"/>
      <c r="K484" s="423"/>
    </row>
    <row r="485" spans="1:11" ht="15.75" customHeight="1" x14ac:dyDescent="0.25">
      <c r="A485" s="531" t="s">
        <v>145</v>
      </c>
      <c r="B485" s="233">
        <v>130</v>
      </c>
      <c r="C485" s="253"/>
      <c r="D485" s="233"/>
      <c r="E485" s="20">
        <v>0.1</v>
      </c>
      <c r="F485" s="27">
        <v>0.1</v>
      </c>
      <c r="G485" s="28">
        <v>15.52</v>
      </c>
      <c r="H485" s="27">
        <v>63.44</v>
      </c>
      <c r="I485" s="20">
        <v>1.35</v>
      </c>
      <c r="J485" s="24" t="s">
        <v>263</v>
      </c>
      <c r="K485" s="423"/>
    </row>
    <row r="486" spans="1:11" ht="15.75" customHeight="1" x14ac:dyDescent="0.25">
      <c r="A486" s="529" t="s">
        <v>66</v>
      </c>
      <c r="B486" s="248"/>
      <c r="C486" s="253">
        <v>29.5</v>
      </c>
      <c r="D486" s="233">
        <v>26</v>
      </c>
      <c r="E486" s="20"/>
      <c r="F486" s="27"/>
      <c r="G486" s="28"/>
      <c r="H486" s="27"/>
      <c r="I486" s="20"/>
      <c r="J486" s="24"/>
      <c r="K486" s="423"/>
    </row>
    <row r="487" spans="1:11" ht="15.75" customHeight="1" x14ac:dyDescent="0.25">
      <c r="A487" s="529" t="s">
        <v>32</v>
      </c>
      <c r="B487" s="248"/>
      <c r="C487" s="253">
        <v>8</v>
      </c>
      <c r="D487" s="233">
        <v>8</v>
      </c>
      <c r="E487" s="20"/>
      <c r="F487" s="27"/>
      <c r="G487" s="28"/>
      <c r="H487" s="27"/>
      <c r="I487" s="20"/>
      <c r="J487" s="24"/>
      <c r="K487" s="423"/>
    </row>
    <row r="488" spans="1:11" ht="15.75" customHeight="1" x14ac:dyDescent="0.25">
      <c r="A488" s="529" t="s">
        <v>113</v>
      </c>
      <c r="B488" s="248"/>
      <c r="C488" s="253">
        <v>0.13</v>
      </c>
      <c r="D488" s="233">
        <v>0.13</v>
      </c>
      <c r="E488" s="20"/>
      <c r="F488" s="27"/>
      <c r="G488" s="28"/>
      <c r="H488" s="27"/>
      <c r="I488" s="20"/>
      <c r="J488" s="24"/>
      <c r="K488" s="423"/>
    </row>
    <row r="489" spans="1:11" ht="15.75" customHeight="1" x14ac:dyDescent="0.25">
      <c r="A489" s="529" t="s">
        <v>31</v>
      </c>
      <c r="B489" s="248"/>
      <c r="C489" s="253">
        <v>130</v>
      </c>
      <c r="D489" s="233">
        <v>130</v>
      </c>
      <c r="E489" s="20"/>
      <c r="F489" s="27"/>
      <c r="G489" s="28"/>
      <c r="H489" s="27"/>
      <c r="I489" s="20"/>
      <c r="J489" s="24"/>
      <c r="K489" s="423"/>
    </row>
    <row r="490" spans="1:11" ht="15.75" customHeight="1" thickBot="1" x14ac:dyDescent="0.3">
      <c r="A490" s="531" t="s">
        <v>291</v>
      </c>
      <c r="B490" s="233">
        <v>30</v>
      </c>
      <c r="C490" s="233">
        <v>30</v>
      </c>
      <c r="D490" s="249">
        <v>30</v>
      </c>
      <c r="E490" s="26">
        <v>1.98</v>
      </c>
      <c r="F490" s="33">
        <v>0.36</v>
      </c>
      <c r="G490" s="26">
        <v>11.88</v>
      </c>
      <c r="H490" s="33">
        <v>59.4</v>
      </c>
      <c r="I490" s="34"/>
      <c r="J490" s="16" t="s">
        <v>434</v>
      </c>
      <c r="K490" s="424"/>
    </row>
    <row r="491" spans="1:11" ht="15.75" customHeight="1" thickBot="1" x14ac:dyDescent="0.3">
      <c r="A491" s="533" t="s">
        <v>41</v>
      </c>
      <c r="B491" s="451">
        <v>530</v>
      </c>
      <c r="C491" s="458"/>
      <c r="D491" s="459"/>
      <c r="E491" s="93">
        <f>E453+E457+E466+E485+E490</f>
        <v>16.45</v>
      </c>
      <c r="F491" s="93">
        <f t="shared" ref="F491:I491" si="21">F453+F457+F466+F485+F490</f>
        <v>16.11</v>
      </c>
      <c r="G491" s="93">
        <f t="shared" si="21"/>
        <v>61.68</v>
      </c>
      <c r="H491" s="93">
        <f t="shared" si="21"/>
        <v>459.45</v>
      </c>
      <c r="I491" s="93">
        <f t="shared" si="21"/>
        <v>15.48</v>
      </c>
      <c r="J491" s="96"/>
      <c r="K491" s="188">
        <f>(H491*K533/H533)*100</f>
        <v>32.245499526265924</v>
      </c>
    </row>
    <row r="492" spans="1:11" ht="15.75" customHeight="1" x14ac:dyDescent="0.25">
      <c r="A492" s="534" t="s">
        <v>64</v>
      </c>
      <c r="B492" s="470"/>
      <c r="C492" s="328"/>
      <c r="D492" s="454"/>
      <c r="E492" s="392"/>
      <c r="F492" s="8"/>
      <c r="G492" s="393"/>
      <c r="H492" s="8"/>
      <c r="I492" s="55"/>
      <c r="J492" s="110"/>
      <c r="K492" s="422"/>
    </row>
    <row r="493" spans="1:11" ht="15.75" customHeight="1" x14ac:dyDescent="0.25">
      <c r="A493" s="531" t="s">
        <v>466</v>
      </c>
      <c r="B493" s="251">
        <v>150</v>
      </c>
      <c r="C493" s="251"/>
      <c r="D493" s="251"/>
      <c r="E493" s="141">
        <v>4.58</v>
      </c>
      <c r="F493" s="141">
        <v>4.08</v>
      </c>
      <c r="G493" s="141">
        <v>7.58</v>
      </c>
      <c r="H493" s="141">
        <v>85</v>
      </c>
      <c r="I493" s="141">
        <v>2.0499999999999998</v>
      </c>
      <c r="J493" s="66" t="s">
        <v>468</v>
      </c>
      <c r="K493" s="423"/>
    </row>
    <row r="494" spans="1:11" ht="15.75" customHeight="1" x14ac:dyDescent="0.25">
      <c r="A494" s="541" t="s">
        <v>339</v>
      </c>
      <c r="B494" s="251"/>
      <c r="C494" s="251">
        <v>158</v>
      </c>
      <c r="D494" s="251">
        <v>150</v>
      </c>
      <c r="E494" s="123"/>
      <c r="F494" s="123"/>
      <c r="G494" s="123"/>
      <c r="H494" s="123"/>
      <c r="I494" s="123"/>
      <c r="J494" s="66"/>
      <c r="K494" s="423"/>
    </row>
    <row r="495" spans="1:11" ht="15.75" customHeight="1" x14ac:dyDescent="0.25">
      <c r="A495" s="531" t="s">
        <v>67</v>
      </c>
      <c r="B495" s="251">
        <v>10</v>
      </c>
      <c r="C495" s="267">
        <v>10</v>
      </c>
      <c r="D495" s="267">
        <v>10</v>
      </c>
      <c r="E495" s="124">
        <v>0.75</v>
      </c>
      <c r="F495" s="124">
        <v>0.98</v>
      </c>
      <c r="G495" s="124">
        <v>7.44</v>
      </c>
      <c r="H495" s="124">
        <v>41.7</v>
      </c>
      <c r="I495" s="124"/>
      <c r="J495" s="66" t="s">
        <v>436</v>
      </c>
      <c r="K495" s="423"/>
    </row>
    <row r="496" spans="1:11" ht="15.75" customHeight="1" x14ac:dyDescent="0.25">
      <c r="A496" s="529" t="s">
        <v>68</v>
      </c>
      <c r="B496" s="489"/>
      <c r="C496" s="308"/>
      <c r="D496" s="308"/>
      <c r="E496" s="151"/>
      <c r="F496" s="151"/>
      <c r="G496" s="151"/>
      <c r="H496" s="151"/>
      <c r="I496" s="151"/>
      <c r="J496" s="175"/>
      <c r="K496" s="424"/>
    </row>
    <row r="497" spans="1:11" ht="15.75" customHeight="1" x14ac:dyDescent="0.25">
      <c r="A497" s="537"/>
      <c r="B497" s="474">
        <v>160</v>
      </c>
      <c r="C497" s="474"/>
      <c r="D497" s="474"/>
      <c r="E497" s="150">
        <f>E493+E495</f>
        <v>5.33</v>
      </c>
      <c r="F497" s="150">
        <f t="shared" ref="F497:I497" si="22">F493+F495</f>
        <v>5.0600000000000005</v>
      </c>
      <c r="G497" s="150">
        <f t="shared" si="22"/>
        <v>15.02</v>
      </c>
      <c r="H497" s="150">
        <f t="shared" si="22"/>
        <v>126.7</v>
      </c>
      <c r="I497" s="150">
        <f t="shared" si="22"/>
        <v>2.0499999999999998</v>
      </c>
      <c r="J497" s="167"/>
      <c r="K497" s="188">
        <f>(H497*K533/H533)*100</f>
        <v>8.892164087447803</v>
      </c>
    </row>
    <row r="498" spans="1:11" ht="15.75" customHeight="1" x14ac:dyDescent="0.25">
      <c r="A498" s="549" t="s">
        <v>388</v>
      </c>
      <c r="B498" s="501"/>
      <c r="C498" s="501"/>
      <c r="D498" s="501"/>
      <c r="E498" s="201"/>
      <c r="F498" s="201"/>
      <c r="G498" s="201"/>
      <c r="H498" s="201"/>
      <c r="I498" s="201"/>
      <c r="J498" s="25"/>
      <c r="K498" s="422"/>
    </row>
    <row r="499" spans="1:11" ht="15.75" customHeight="1" x14ac:dyDescent="0.25">
      <c r="A499" s="531" t="s">
        <v>511</v>
      </c>
      <c r="B499" s="462" t="s">
        <v>513</v>
      </c>
      <c r="C499" s="242"/>
      <c r="D499" s="241"/>
      <c r="E499" s="120">
        <v>0.99</v>
      </c>
      <c r="F499" s="126">
        <v>2.0699999999999998</v>
      </c>
      <c r="G499" s="126">
        <v>4.8899999999999997</v>
      </c>
      <c r="H499" s="126">
        <v>42.16</v>
      </c>
      <c r="I499" s="126">
        <v>2.35</v>
      </c>
      <c r="J499" s="122" t="s">
        <v>512</v>
      </c>
      <c r="K499" s="423"/>
    </row>
    <row r="500" spans="1:11" ht="15.75" customHeight="1" x14ac:dyDescent="0.25">
      <c r="A500" s="532" t="s">
        <v>52</v>
      </c>
      <c r="B500" s="462"/>
      <c r="C500" s="242">
        <v>47.25</v>
      </c>
      <c r="D500" s="241">
        <v>37.5</v>
      </c>
      <c r="E500" s="193"/>
      <c r="F500" s="190"/>
      <c r="G500" s="190"/>
      <c r="H500" s="190"/>
      <c r="I500" s="190"/>
      <c r="J500" s="122"/>
      <c r="K500" s="423"/>
    </row>
    <row r="501" spans="1:11" ht="15.75" customHeight="1" x14ac:dyDescent="0.25">
      <c r="A501" s="532" t="s">
        <v>47</v>
      </c>
      <c r="B501" s="462"/>
      <c r="C501" s="242">
        <v>8.8000000000000007</v>
      </c>
      <c r="D501" s="241">
        <v>7.4</v>
      </c>
      <c r="E501" s="120"/>
      <c r="F501" s="126"/>
      <c r="G501" s="126"/>
      <c r="H501" s="126"/>
      <c r="I501" s="213"/>
      <c r="J501" s="122"/>
      <c r="K501" s="423"/>
    </row>
    <row r="502" spans="1:11" ht="15.75" customHeight="1" x14ac:dyDescent="0.25">
      <c r="A502" s="532" t="s">
        <v>514</v>
      </c>
      <c r="B502" s="462"/>
      <c r="C502" s="242">
        <v>6.2</v>
      </c>
      <c r="D502" s="241">
        <v>6.2</v>
      </c>
      <c r="E502" s="120"/>
      <c r="F502" s="126"/>
      <c r="G502" s="126"/>
      <c r="H502" s="126"/>
      <c r="I502" s="213"/>
      <c r="J502" s="122"/>
      <c r="K502" s="423"/>
    </row>
    <row r="503" spans="1:11" ht="15.75" customHeight="1" x14ac:dyDescent="0.25">
      <c r="A503" s="532" t="s">
        <v>53</v>
      </c>
      <c r="B503" s="462"/>
      <c r="C503" s="242">
        <v>2.2999999999999998</v>
      </c>
      <c r="D503" s="241">
        <v>2.2999999999999998</v>
      </c>
      <c r="E503" s="120"/>
      <c r="F503" s="126"/>
      <c r="G503" s="126"/>
      <c r="H503" s="126"/>
      <c r="I503" s="213"/>
      <c r="J503" s="122"/>
      <c r="K503" s="423"/>
    </row>
    <row r="504" spans="1:11" ht="15.75" customHeight="1" x14ac:dyDescent="0.25">
      <c r="A504" s="529" t="s">
        <v>32</v>
      </c>
      <c r="B504" s="462"/>
      <c r="C504" s="242">
        <v>0.5</v>
      </c>
      <c r="D504" s="241">
        <v>0.5</v>
      </c>
      <c r="E504" s="120"/>
      <c r="F504" s="126"/>
      <c r="G504" s="126"/>
      <c r="H504" s="126"/>
      <c r="I504" s="213"/>
      <c r="J504" s="122"/>
      <c r="K504" s="423"/>
    </row>
    <row r="505" spans="1:11" ht="15.75" customHeight="1" x14ac:dyDescent="0.25">
      <c r="A505" s="531" t="s">
        <v>148</v>
      </c>
      <c r="B505" s="233">
        <v>70</v>
      </c>
      <c r="C505" s="247"/>
      <c r="D505" s="234"/>
      <c r="E505" s="28">
        <v>11</v>
      </c>
      <c r="F505" s="27">
        <v>7.5</v>
      </c>
      <c r="G505" s="28">
        <v>2</v>
      </c>
      <c r="H505" s="20">
        <v>119</v>
      </c>
      <c r="I505" s="27">
        <v>0.3</v>
      </c>
      <c r="J505" s="24" t="s">
        <v>244</v>
      </c>
      <c r="K505" s="423"/>
    </row>
    <row r="506" spans="1:11" ht="15.75" customHeight="1" x14ac:dyDescent="0.25">
      <c r="A506" s="529" t="s">
        <v>518</v>
      </c>
      <c r="B506" s="233"/>
      <c r="C506" s="247">
        <v>80</v>
      </c>
      <c r="D506" s="234">
        <v>64</v>
      </c>
      <c r="E506" s="28"/>
      <c r="F506" s="27"/>
      <c r="G506" s="28"/>
      <c r="H506" s="20"/>
      <c r="I506" s="27"/>
      <c r="J506" s="24"/>
      <c r="K506" s="423"/>
    </row>
    <row r="507" spans="1:11" ht="15.75" customHeight="1" x14ac:dyDescent="0.25">
      <c r="A507" s="529" t="s">
        <v>149</v>
      </c>
      <c r="B507" s="233"/>
      <c r="C507" s="247"/>
      <c r="D507" s="234">
        <v>50</v>
      </c>
      <c r="E507" s="28"/>
      <c r="F507" s="27"/>
      <c r="G507" s="28"/>
      <c r="H507" s="20"/>
      <c r="I507" s="27"/>
      <c r="J507" s="24"/>
      <c r="K507" s="423"/>
    </row>
    <row r="508" spans="1:11" ht="15.75" customHeight="1" x14ac:dyDescent="0.25">
      <c r="A508" s="531" t="s">
        <v>150</v>
      </c>
      <c r="B508" s="233"/>
      <c r="C508" s="247"/>
      <c r="D508" s="234"/>
      <c r="E508" s="28"/>
      <c r="F508" s="27"/>
      <c r="G508" s="28"/>
      <c r="H508" s="20"/>
      <c r="I508" s="27"/>
      <c r="J508" s="24"/>
      <c r="K508" s="423"/>
    </row>
    <row r="509" spans="1:11" ht="15.75" customHeight="1" x14ac:dyDescent="0.25">
      <c r="A509" s="529" t="s">
        <v>30</v>
      </c>
      <c r="B509" s="233"/>
      <c r="C509" s="247">
        <v>18</v>
      </c>
      <c r="D509" s="234">
        <v>18</v>
      </c>
      <c r="E509" s="28"/>
      <c r="F509" s="27"/>
      <c r="G509" s="28"/>
      <c r="H509" s="20"/>
      <c r="I509" s="27"/>
      <c r="J509" s="24" t="s">
        <v>246</v>
      </c>
      <c r="K509" s="423"/>
    </row>
    <row r="510" spans="1:11" ht="15.75" customHeight="1" x14ac:dyDescent="0.25">
      <c r="A510" s="529" t="s">
        <v>33</v>
      </c>
      <c r="B510" s="233"/>
      <c r="C510" s="247">
        <v>3</v>
      </c>
      <c r="D510" s="234">
        <v>3</v>
      </c>
      <c r="E510" s="28"/>
      <c r="F510" s="27"/>
      <c r="G510" s="28"/>
      <c r="H510" s="20"/>
      <c r="I510" s="27"/>
      <c r="J510" s="24"/>
      <c r="K510" s="423"/>
    </row>
    <row r="511" spans="1:11" ht="15.75" customHeight="1" x14ac:dyDescent="0.25">
      <c r="A511" s="529" t="s">
        <v>60</v>
      </c>
      <c r="B511" s="233"/>
      <c r="C511" s="247">
        <v>3</v>
      </c>
      <c r="D511" s="234">
        <v>3</v>
      </c>
      <c r="E511" s="28"/>
      <c r="F511" s="27"/>
      <c r="G511" s="28"/>
      <c r="H511" s="20"/>
      <c r="I511" s="27"/>
      <c r="J511" s="24"/>
      <c r="K511" s="423"/>
    </row>
    <row r="512" spans="1:11" ht="15.75" customHeight="1" x14ac:dyDescent="0.25">
      <c r="A512" s="529" t="s">
        <v>81</v>
      </c>
      <c r="B512" s="233"/>
      <c r="C512" s="247">
        <v>3.5</v>
      </c>
      <c r="D512" s="234">
        <v>3.5</v>
      </c>
      <c r="E512" s="28"/>
      <c r="F512" s="27"/>
      <c r="G512" s="28"/>
      <c r="H512" s="20"/>
      <c r="I512" s="27"/>
      <c r="J512" s="24"/>
      <c r="K512" s="423"/>
    </row>
    <row r="513" spans="1:11" ht="15.75" customHeight="1" x14ac:dyDescent="0.25">
      <c r="A513" s="532" t="s">
        <v>484</v>
      </c>
      <c r="B513" s="233"/>
      <c r="C513" s="247">
        <v>0.2</v>
      </c>
      <c r="D513" s="234">
        <v>0.2</v>
      </c>
      <c r="E513" s="28"/>
      <c r="F513" s="27"/>
      <c r="G513" s="28"/>
      <c r="H513" s="20"/>
      <c r="I513" s="27"/>
      <c r="J513" s="24"/>
      <c r="K513" s="423"/>
    </row>
    <row r="514" spans="1:11" ht="15.75" customHeight="1" x14ac:dyDescent="0.25">
      <c r="A514" s="529" t="s">
        <v>245</v>
      </c>
      <c r="B514" s="233"/>
      <c r="C514" s="247"/>
      <c r="D514" s="234">
        <v>24</v>
      </c>
      <c r="E514" s="28"/>
      <c r="F514" s="27"/>
      <c r="G514" s="28"/>
      <c r="H514" s="20"/>
      <c r="I514" s="27"/>
      <c r="J514" s="24"/>
      <c r="K514" s="423"/>
    </row>
    <row r="515" spans="1:11" ht="15.75" customHeight="1" x14ac:dyDescent="0.25">
      <c r="A515" s="529" t="s">
        <v>48</v>
      </c>
      <c r="B515" s="233"/>
      <c r="C515" s="247">
        <v>10.5</v>
      </c>
      <c r="D515" s="234">
        <v>8.75</v>
      </c>
      <c r="E515" s="28"/>
      <c r="F515" s="27"/>
      <c r="G515" s="28"/>
      <c r="H515" s="20"/>
      <c r="I515" s="27"/>
      <c r="J515" s="24"/>
      <c r="K515" s="423"/>
    </row>
    <row r="516" spans="1:11" ht="15.75" customHeight="1" x14ac:dyDescent="0.25">
      <c r="A516" s="529" t="s">
        <v>56</v>
      </c>
      <c r="B516" s="233"/>
      <c r="C516" s="247"/>
      <c r="D516" s="234">
        <v>80</v>
      </c>
      <c r="E516" s="28"/>
      <c r="F516" s="27"/>
      <c r="G516" s="28"/>
      <c r="H516" s="20"/>
      <c r="I516" s="27"/>
      <c r="J516" s="24"/>
      <c r="K516" s="423"/>
    </row>
    <row r="517" spans="1:11" ht="15.75" customHeight="1" x14ac:dyDescent="0.25">
      <c r="A517" s="529" t="s">
        <v>53</v>
      </c>
      <c r="B517" s="233"/>
      <c r="C517" s="247">
        <v>2</v>
      </c>
      <c r="D517" s="234">
        <v>2</v>
      </c>
      <c r="E517" s="28"/>
      <c r="F517" s="20"/>
      <c r="G517" s="28"/>
      <c r="H517" s="20"/>
      <c r="I517" s="27"/>
      <c r="J517" s="24"/>
      <c r="K517" s="423"/>
    </row>
    <row r="518" spans="1:11" ht="25.5" customHeight="1" x14ac:dyDescent="0.25">
      <c r="A518" s="531" t="s">
        <v>399</v>
      </c>
      <c r="B518" s="233" t="s">
        <v>463</v>
      </c>
      <c r="C518" s="247"/>
      <c r="D518" s="234"/>
      <c r="E518" s="28">
        <v>3.4</v>
      </c>
      <c r="F518" s="27">
        <v>2.2799999999999998</v>
      </c>
      <c r="G518" s="28">
        <v>23.61</v>
      </c>
      <c r="H518" s="20">
        <v>128.6</v>
      </c>
      <c r="I518" s="27">
        <v>0.48</v>
      </c>
      <c r="J518" s="24" t="s">
        <v>432</v>
      </c>
      <c r="K518" s="423"/>
    </row>
    <row r="519" spans="1:11" ht="15.75" customHeight="1" x14ac:dyDescent="0.25">
      <c r="A519" s="529" t="s">
        <v>385</v>
      </c>
      <c r="B519" s="233"/>
      <c r="C519" s="247">
        <v>35.299999999999997</v>
      </c>
      <c r="D519" s="234">
        <v>35.299999999999997</v>
      </c>
      <c r="E519" s="28"/>
      <c r="F519" s="27"/>
      <c r="G519" s="28"/>
      <c r="H519" s="20"/>
      <c r="I519" s="27"/>
      <c r="J519" s="24"/>
      <c r="K519" s="423"/>
    </row>
    <row r="520" spans="1:11" ht="15.75" customHeight="1" x14ac:dyDescent="0.25">
      <c r="A520" s="532" t="s">
        <v>484</v>
      </c>
      <c r="B520" s="233"/>
      <c r="C520" s="247">
        <v>0.26</v>
      </c>
      <c r="D520" s="234">
        <v>0.26</v>
      </c>
      <c r="E520" s="28"/>
      <c r="F520" s="27"/>
      <c r="G520" s="28"/>
      <c r="H520" s="20"/>
      <c r="I520" s="27"/>
      <c r="J520" s="24"/>
      <c r="K520" s="423"/>
    </row>
    <row r="521" spans="1:11" ht="15.75" customHeight="1" x14ac:dyDescent="0.25">
      <c r="A521" s="529" t="s">
        <v>81</v>
      </c>
      <c r="B521" s="233"/>
      <c r="C521" s="247">
        <v>84</v>
      </c>
      <c r="D521" s="234">
        <v>84</v>
      </c>
      <c r="E521" s="28"/>
      <c r="F521" s="27"/>
      <c r="G521" s="28"/>
      <c r="H521" s="20"/>
      <c r="I521" s="27"/>
      <c r="J521" s="24"/>
      <c r="K521" s="423"/>
    </row>
    <row r="522" spans="1:11" ht="15.75" customHeight="1" x14ac:dyDescent="0.25">
      <c r="A522" s="529" t="s">
        <v>461</v>
      </c>
      <c r="B522" s="233"/>
      <c r="C522" s="247"/>
      <c r="D522" s="234">
        <v>106</v>
      </c>
      <c r="E522" s="28"/>
      <c r="F522" s="27"/>
      <c r="G522" s="28"/>
      <c r="H522" s="20"/>
      <c r="I522" s="27"/>
      <c r="J522" s="24"/>
      <c r="K522" s="423"/>
    </row>
    <row r="523" spans="1:11" ht="15.75" customHeight="1" x14ac:dyDescent="0.25">
      <c r="A523" s="529" t="s">
        <v>112</v>
      </c>
      <c r="B523" s="233"/>
      <c r="C523" s="247">
        <v>20.3</v>
      </c>
      <c r="D523" s="234">
        <v>15.7</v>
      </c>
      <c r="E523" s="28"/>
      <c r="F523" s="27"/>
      <c r="G523" s="28"/>
      <c r="H523" s="20"/>
      <c r="I523" s="27"/>
      <c r="J523" s="24"/>
      <c r="K523" s="423"/>
    </row>
    <row r="524" spans="1:11" ht="15.75" customHeight="1" x14ac:dyDescent="0.25">
      <c r="A524" s="529" t="s">
        <v>188</v>
      </c>
      <c r="B524" s="233"/>
      <c r="C524" s="247">
        <v>2.4</v>
      </c>
      <c r="D524" s="234">
        <v>1.7</v>
      </c>
      <c r="E524" s="28"/>
      <c r="F524" s="27"/>
      <c r="G524" s="28"/>
      <c r="H524" s="20"/>
      <c r="I524" s="27"/>
      <c r="J524" s="24"/>
      <c r="K524" s="423"/>
    </row>
    <row r="525" spans="1:11" ht="15.75" customHeight="1" x14ac:dyDescent="0.25">
      <c r="A525" s="529" t="s">
        <v>70</v>
      </c>
      <c r="B525" s="233"/>
      <c r="C525" s="247">
        <v>3</v>
      </c>
      <c r="D525" s="234">
        <v>3</v>
      </c>
      <c r="E525" s="28"/>
      <c r="F525" s="27"/>
      <c r="G525" s="28"/>
      <c r="H525" s="20"/>
      <c r="I525" s="27"/>
      <c r="J525" s="24"/>
      <c r="K525" s="423"/>
    </row>
    <row r="526" spans="1:11" ht="15.75" customHeight="1" x14ac:dyDescent="0.25">
      <c r="A526" s="531" t="s">
        <v>105</v>
      </c>
      <c r="B526" s="248" t="s">
        <v>390</v>
      </c>
      <c r="C526" s="270"/>
      <c r="D526" s="271"/>
      <c r="E526" s="20">
        <v>7.0000000000000007E-2</v>
      </c>
      <c r="F526" s="27">
        <v>0.01</v>
      </c>
      <c r="G526" s="28">
        <v>7.1</v>
      </c>
      <c r="H526" s="20">
        <v>29</v>
      </c>
      <c r="I526" s="20">
        <v>1.6</v>
      </c>
      <c r="J526" s="24" t="s">
        <v>423</v>
      </c>
      <c r="K526" s="423"/>
    </row>
    <row r="527" spans="1:11" ht="15.75" customHeight="1" x14ac:dyDescent="0.25">
      <c r="A527" s="529" t="s">
        <v>74</v>
      </c>
      <c r="B527" s="248"/>
      <c r="C527" s="249">
        <v>0.4</v>
      </c>
      <c r="D527" s="233">
        <v>0.4</v>
      </c>
      <c r="E527" s="20"/>
      <c r="F527" s="27"/>
      <c r="G527" s="28"/>
      <c r="H527" s="20"/>
      <c r="I527" s="20"/>
      <c r="J527" s="24"/>
      <c r="K527" s="423"/>
    </row>
    <row r="528" spans="1:11" ht="15.75" customHeight="1" x14ac:dyDescent="0.25">
      <c r="A528" s="529" t="s">
        <v>32</v>
      </c>
      <c r="B528" s="248"/>
      <c r="C528" s="249">
        <v>8</v>
      </c>
      <c r="D528" s="233">
        <v>8</v>
      </c>
      <c r="E528" s="20"/>
      <c r="F528" s="27"/>
      <c r="G528" s="20"/>
      <c r="H528" s="20"/>
      <c r="I528" s="20"/>
      <c r="J528" s="24"/>
      <c r="K528" s="423"/>
    </row>
    <row r="529" spans="1:11" ht="15.75" customHeight="1" x14ac:dyDescent="0.25">
      <c r="A529" s="529" t="s">
        <v>107</v>
      </c>
      <c r="B529" s="248"/>
      <c r="C529" s="253">
        <v>5.55</v>
      </c>
      <c r="D529" s="233">
        <v>5</v>
      </c>
      <c r="E529" s="27"/>
      <c r="F529" s="28"/>
      <c r="G529" s="27"/>
      <c r="H529" s="28"/>
      <c r="I529" s="20"/>
      <c r="J529" s="24"/>
      <c r="K529" s="423"/>
    </row>
    <row r="530" spans="1:11" ht="15.75" customHeight="1" x14ac:dyDescent="0.25">
      <c r="A530" s="529" t="s">
        <v>31</v>
      </c>
      <c r="B530" s="248"/>
      <c r="C530" s="271">
        <v>150</v>
      </c>
      <c r="D530" s="271">
        <v>150</v>
      </c>
      <c r="E530" s="27"/>
      <c r="F530" s="28"/>
      <c r="G530" s="27"/>
      <c r="H530" s="28"/>
      <c r="I530" s="20"/>
      <c r="J530" s="24"/>
      <c r="K530" s="423"/>
    </row>
    <row r="531" spans="1:11" ht="15.75" customHeight="1" thickBot="1" x14ac:dyDescent="0.3">
      <c r="A531" s="531" t="s">
        <v>406</v>
      </c>
      <c r="B531" s="255">
        <v>30</v>
      </c>
      <c r="C531" s="254">
        <v>30</v>
      </c>
      <c r="D531" s="234">
        <v>30</v>
      </c>
      <c r="E531" s="27">
        <v>2.2799999999999998</v>
      </c>
      <c r="F531" s="28">
        <v>0.24</v>
      </c>
      <c r="G531" s="27">
        <v>14.76</v>
      </c>
      <c r="H531" s="28">
        <v>70.5</v>
      </c>
      <c r="I531" s="27">
        <v>0</v>
      </c>
      <c r="J531" s="16" t="s">
        <v>435</v>
      </c>
      <c r="K531" s="424"/>
    </row>
    <row r="532" spans="1:11" ht="15.75" customHeight="1" thickBot="1" x14ac:dyDescent="0.3">
      <c r="A532" s="533" t="s">
        <v>41</v>
      </c>
      <c r="B532" s="502">
        <v>431</v>
      </c>
      <c r="C532" s="290"/>
      <c r="D532" s="304"/>
      <c r="E532" s="98">
        <f>E499+E505+E518+E526+E531</f>
        <v>17.740000000000002</v>
      </c>
      <c r="F532" s="98">
        <f t="shared" ref="F532:I532" si="23">F499+F505+F518+F526+F531</f>
        <v>12.1</v>
      </c>
      <c r="G532" s="98">
        <f t="shared" si="23"/>
        <v>52.36</v>
      </c>
      <c r="H532" s="98">
        <f t="shared" si="23"/>
        <v>389.26</v>
      </c>
      <c r="I532" s="98">
        <f t="shared" si="23"/>
        <v>4.7300000000000004</v>
      </c>
      <c r="J532" s="166"/>
      <c r="K532" s="188">
        <f>(H532*K533/H533)*100</f>
        <v>27.319366950907114</v>
      </c>
    </row>
    <row r="533" spans="1:11" ht="15.75" customHeight="1" thickBot="1" x14ac:dyDescent="0.3">
      <c r="A533" s="533" t="s">
        <v>76</v>
      </c>
      <c r="B533" s="476">
        <f>B445+B451+B491+B497+B532</f>
        <v>1745</v>
      </c>
      <c r="C533" s="476"/>
      <c r="D533" s="476"/>
      <c r="E533" s="106">
        <f>E445+E451+E491+E497+E532</f>
        <v>50.61</v>
      </c>
      <c r="F533" s="106">
        <f>F445+F451+F491+F497+F532</f>
        <v>45.080000000000005</v>
      </c>
      <c r="G533" s="106">
        <f>G445+G451+G491+G497+G532</f>
        <v>203.76</v>
      </c>
      <c r="H533" s="106">
        <f>H445+H451+H491+H497+H532</f>
        <v>1424.85</v>
      </c>
      <c r="I533" s="106">
        <f>I445+I451+I491+I497+I532</f>
        <v>34.74</v>
      </c>
      <c r="J533" s="166"/>
      <c r="K533" s="187">
        <v>1</v>
      </c>
    </row>
    <row r="534" spans="1:11" ht="15.75" customHeight="1" x14ac:dyDescent="0.25">
      <c r="A534" s="536"/>
      <c r="B534" s="429" t="s">
        <v>226</v>
      </c>
      <c r="C534" s="429"/>
      <c r="D534" s="429"/>
      <c r="E534" s="429"/>
      <c r="F534" s="107"/>
      <c r="G534" s="107"/>
      <c r="H534" s="107"/>
      <c r="I534" s="107"/>
      <c r="J534" s="7"/>
      <c r="K534" s="539"/>
    </row>
    <row r="535" spans="1:11" ht="15.75" customHeight="1" thickBot="1" x14ac:dyDescent="0.3">
      <c r="A535" s="536" t="s">
        <v>153</v>
      </c>
      <c r="B535" s="440"/>
      <c r="C535" s="519"/>
      <c r="D535" s="547"/>
      <c r="E535" s="38"/>
      <c r="F535" s="38"/>
      <c r="G535" s="38"/>
      <c r="H535" s="38"/>
      <c r="I535" s="38"/>
      <c r="J535" s="89"/>
      <c r="K535" s="539"/>
    </row>
    <row r="536" spans="1:11" ht="15.75" customHeight="1" x14ac:dyDescent="0.25">
      <c r="A536" s="540" t="s">
        <v>7</v>
      </c>
      <c r="B536" s="382" t="s">
        <v>8</v>
      </c>
      <c r="C536" s="495" t="s">
        <v>9</v>
      </c>
      <c r="D536" s="454" t="s">
        <v>9</v>
      </c>
      <c r="E536" s="416" t="s">
        <v>10</v>
      </c>
      <c r="F536" s="417"/>
      <c r="G536" s="418"/>
      <c r="H536" s="8" t="s">
        <v>11</v>
      </c>
      <c r="I536" s="91" t="s">
        <v>12</v>
      </c>
      <c r="J536" s="79" t="s">
        <v>78</v>
      </c>
      <c r="K536" s="425" t="s">
        <v>443</v>
      </c>
    </row>
    <row r="537" spans="1:11" ht="15.75" customHeight="1" thickBot="1" x14ac:dyDescent="0.3">
      <c r="A537" s="529" t="s">
        <v>14</v>
      </c>
      <c r="B537" s="239" t="s">
        <v>15</v>
      </c>
      <c r="C537" s="278" t="s">
        <v>16</v>
      </c>
      <c r="D537" s="233" t="s">
        <v>16</v>
      </c>
      <c r="E537" s="58"/>
      <c r="F537" s="40"/>
      <c r="G537" s="40"/>
      <c r="H537" s="15" t="s">
        <v>208</v>
      </c>
      <c r="I537" s="38"/>
      <c r="J537" s="29" t="s">
        <v>79</v>
      </c>
      <c r="K537" s="425"/>
    </row>
    <row r="538" spans="1:11" ht="15.75" customHeight="1" thickBot="1" x14ac:dyDescent="0.3">
      <c r="A538" s="530"/>
      <c r="B538" s="445"/>
      <c r="C538" s="459" t="s">
        <v>18</v>
      </c>
      <c r="D538" s="459" t="s">
        <v>19</v>
      </c>
      <c r="E538" s="18" t="s">
        <v>20</v>
      </c>
      <c r="F538" s="18" t="s">
        <v>21</v>
      </c>
      <c r="G538" s="41" t="s">
        <v>22</v>
      </c>
      <c r="H538" s="18" t="s">
        <v>23</v>
      </c>
      <c r="I538" s="19" t="s">
        <v>24</v>
      </c>
      <c r="J538" s="181"/>
      <c r="K538" s="425"/>
    </row>
    <row r="539" spans="1:11" ht="15.75" customHeight="1" x14ac:dyDescent="0.25">
      <c r="A539" s="536" t="s">
        <v>25</v>
      </c>
      <c r="B539" s="239"/>
      <c r="C539" s="249"/>
      <c r="D539" s="447"/>
      <c r="E539" s="23"/>
      <c r="F539" s="15"/>
      <c r="G539" s="22"/>
      <c r="H539" s="23"/>
      <c r="I539" s="57"/>
      <c r="J539" s="24"/>
      <c r="K539" s="422"/>
    </row>
    <row r="540" spans="1:11" ht="27.75" customHeight="1" x14ac:dyDescent="0.25">
      <c r="A540" s="531" t="s">
        <v>398</v>
      </c>
      <c r="B540" s="239" t="s">
        <v>209</v>
      </c>
      <c r="C540" s="239"/>
      <c r="D540" s="239"/>
      <c r="E540" s="27">
        <v>3.75</v>
      </c>
      <c r="F540" s="27">
        <v>6.7</v>
      </c>
      <c r="G540" s="27">
        <v>21</v>
      </c>
      <c r="H540" s="27">
        <v>159.30000000000001</v>
      </c>
      <c r="I540" s="27">
        <v>0.21</v>
      </c>
      <c r="J540" s="24" t="s">
        <v>381</v>
      </c>
      <c r="K540" s="423"/>
    </row>
    <row r="541" spans="1:11" ht="15.75" customHeight="1" x14ac:dyDescent="0.25">
      <c r="A541" s="529" t="s">
        <v>29</v>
      </c>
      <c r="B541" s="239"/>
      <c r="C541" s="239">
        <v>20</v>
      </c>
      <c r="D541" s="333">
        <v>20</v>
      </c>
      <c r="E541" s="27"/>
      <c r="F541" s="28"/>
      <c r="G541" s="27"/>
      <c r="H541" s="28"/>
      <c r="I541" s="20"/>
      <c r="J541" s="24"/>
      <c r="K541" s="423"/>
    </row>
    <row r="542" spans="1:11" ht="15.75" customHeight="1" x14ac:dyDescent="0.25">
      <c r="A542" s="529" t="s">
        <v>30</v>
      </c>
      <c r="B542" s="239"/>
      <c r="C542" s="444">
        <v>75</v>
      </c>
      <c r="D542" s="239">
        <v>75</v>
      </c>
      <c r="E542" s="27"/>
      <c r="F542" s="28"/>
      <c r="G542" s="27"/>
      <c r="H542" s="28"/>
      <c r="I542" s="20"/>
      <c r="J542" s="24"/>
      <c r="K542" s="423"/>
    </row>
    <row r="543" spans="1:11" ht="15.75" customHeight="1" x14ac:dyDescent="0.25">
      <c r="A543" s="529" t="s">
        <v>31</v>
      </c>
      <c r="B543" s="239"/>
      <c r="C543" s="444">
        <v>57</v>
      </c>
      <c r="D543" s="239">
        <v>57</v>
      </c>
      <c r="E543" s="27"/>
      <c r="F543" s="28"/>
      <c r="G543" s="27"/>
      <c r="H543" s="28"/>
      <c r="I543" s="20"/>
      <c r="J543" s="24"/>
      <c r="K543" s="423"/>
    </row>
    <row r="544" spans="1:11" ht="15.75" customHeight="1" x14ac:dyDescent="0.25">
      <c r="A544" s="529" t="s">
        <v>32</v>
      </c>
      <c r="B544" s="239"/>
      <c r="C544" s="444">
        <v>4</v>
      </c>
      <c r="D544" s="239">
        <v>4</v>
      </c>
      <c r="E544" s="27"/>
      <c r="F544" s="28"/>
      <c r="G544" s="27"/>
      <c r="H544" s="28"/>
      <c r="I544" s="20"/>
      <c r="J544" s="24"/>
      <c r="K544" s="423"/>
    </row>
    <row r="545" spans="1:11" ht="15.75" customHeight="1" x14ac:dyDescent="0.25">
      <c r="A545" s="532" t="s">
        <v>484</v>
      </c>
      <c r="B545" s="239"/>
      <c r="C545" s="444">
        <v>0.8</v>
      </c>
      <c r="D545" s="239">
        <v>0.8</v>
      </c>
      <c r="E545" s="27"/>
      <c r="F545" s="28"/>
      <c r="G545" s="27"/>
      <c r="H545" s="28"/>
      <c r="I545" s="20"/>
      <c r="J545" s="24"/>
      <c r="K545" s="423"/>
    </row>
    <row r="546" spans="1:11" ht="15.75" customHeight="1" x14ac:dyDescent="0.25">
      <c r="A546" s="529" t="s">
        <v>33</v>
      </c>
      <c r="B546" s="239"/>
      <c r="C546" s="444">
        <v>4</v>
      </c>
      <c r="D546" s="239">
        <v>4</v>
      </c>
      <c r="E546" s="27"/>
      <c r="F546" s="28"/>
      <c r="G546" s="27"/>
      <c r="H546" s="28"/>
      <c r="I546" s="20"/>
      <c r="J546" s="24"/>
      <c r="K546" s="423"/>
    </row>
    <row r="547" spans="1:11" ht="15.75" customHeight="1" x14ac:dyDescent="0.25">
      <c r="A547" s="531" t="s">
        <v>111</v>
      </c>
      <c r="B547" s="241" t="s">
        <v>221</v>
      </c>
      <c r="C547" s="280"/>
      <c r="D547" s="281"/>
      <c r="E547" s="140">
        <v>2.83</v>
      </c>
      <c r="F547" s="141">
        <v>2.4900000000000002</v>
      </c>
      <c r="G547" s="142">
        <v>12.06</v>
      </c>
      <c r="H547" s="141">
        <v>82.13</v>
      </c>
      <c r="I547" s="140">
        <v>1.27</v>
      </c>
      <c r="J547" s="24" t="s">
        <v>424</v>
      </c>
      <c r="K547" s="423"/>
    </row>
    <row r="548" spans="1:11" ht="15.75" customHeight="1" x14ac:dyDescent="0.25">
      <c r="A548" s="529" t="s">
        <v>74</v>
      </c>
      <c r="B548" s="462"/>
      <c r="C548" s="242">
        <v>0.4</v>
      </c>
      <c r="D548" s="241">
        <v>0.4</v>
      </c>
      <c r="E548" s="140"/>
      <c r="F548" s="140"/>
      <c r="G548" s="141"/>
      <c r="H548" s="141"/>
      <c r="I548" s="140"/>
      <c r="J548" s="24"/>
      <c r="K548" s="423"/>
    </row>
    <row r="549" spans="1:11" ht="15.75" customHeight="1" x14ac:dyDescent="0.25">
      <c r="A549" s="529" t="s">
        <v>32</v>
      </c>
      <c r="B549" s="462"/>
      <c r="C549" s="242">
        <v>8</v>
      </c>
      <c r="D549" s="241">
        <v>8</v>
      </c>
      <c r="E549" s="140"/>
      <c r="F549" s="140"/>
      <c r="G549" s="141"/>
      <c r="H549" s="140"/>
      <c r="I549" s="140"/>
      <c r="J549" s="24"/>
      <c r="K549" s="423"/>
    </row>
    <row r="550" spans="1:11" ht="15.75" customHeight="1" x14ac:dyDescent="0.25">
      <c r="A550" s="529" t="s">
        <v>30</v>
      </c>
      <c r="B550" s="462"/>
      <c r="C550" s="242">
        <v>92</v>
      </c>
      <c r="D550" s="241">
        <v>90</v>
      </c>
      <c r="E550" s="140"/>
      <c r="F550" s="140"/>
      <c r="G550" s="141"/>
      <c r="H550" s="140"/>
      <c r="I550" s="140"/>
      <c r="J550" s="24"/>
      <c r="K550" s="423"/>
    </row>
    <row r="551" spans="1:11" ht="15.75" customHeight="1" x14ac:dyDescent="0.25">
      <c r="A551" s="529" t="s">
        <v>31</v>
      </c>
      <c r="B551" s="462"/>
      <c r="C551" s="242">
        <v>70</v>
      </c>
      <c r="D551" s="241">
        <v>70</v>
      </c>
      <c r="E551" s="140"/>
      <c r="F551" s="140"/>
      <c r="G551" s="141"/>
      <c r="H551" s="140"/>
      <c r="I551" s="140"/>
      <c r="J551" s="24"/>
      <c r="K551" s="423"/>
    </row>
    <row r="552" spans="1:11" ht="25.5" customHeight="1" x14ac:dyDescent="0.25">
      <c r="A552" s="531" t="s">
        <v>394</v>
      </c>
      <c r="B552" s="248" t="s">
        <v>214</v>
      </c>
      <c r="C552" s="443"/>
      <c r="D552" s="363"/>
      <c r="E552" s="20">
        <v>3.5</v>
      </c>
      <c r="F552" s="27">
        <v>5.95</v>
      </c>
      <c r="G552" s="28">
        <v>12.9</v>
      </c>
      <c r="H552" s="20">
        <v>119.6</v>
      </c>
      <c r="I552" s="20">
        <v>0.04</v>
      </c>
      <c r="J552" s="24" t="s">
        <v>215</v>
      </c>
      <c r="K552" s="423"/>
    </row>
    <row r="553" spans="1:11" ht="15.75" customHeight="1" x14ac:dyDescent="0.25">
      <c r="A553" s="529" t="s">
        <v>40</v>
      </c>
      <c r="B553" s="239"/>
      <c r="C553" s="444">
        <v>25</v>
      </c>
      <c r="D553" s="239">
        <v>25</v>
      </c>
      <c r="E553" s="20"/>
      <c r="F553" s="27"/>
      <c r="G553" s="27"/>
      <c r="H553" s="20"/>
      <c r="I553" s="20"/>
      <c r="J553" s="24"/>
      <c r="K553" s="423"/>
    </row>
    <row r="554" spans="1:11" ht="15.75" customHeight="1" x14ac:dyDescent="0.25">
      <c r="A554" s="529" t="s">
        <v>87</v>
      </c>
      <c r="B554" s="239"/>
      <c r="C554" s="444">
        <v>5.0999999999999996</v>
      </c>
      <c r="D554" s="239">
        <v>5</v>
      </c>
      <c r="E554" s="20"/>
      <c r="F554" s="27"/>
      <c r="G554" s="27"/>
      <c r="H554" s="20"/>
      <c r="I554" s="20"/>
      <c r="J554" s="24"/>
      <c r="K554" s="423"/>
    </row>
    <row r="555" spans="1:11" ht="15.75" customHeight="1" thickBot="1" x14ac:dyDescent="0.3">
      <c r="A555" s="529" t="s">
        <v>33</v>
      </c>
      <c r="B555" s="239"/>
      <c r="C555" s="444">
        <v>5</v>
      </c>
      <c r="D555" s="239">
        <v>5</v>
      </c>
      <c r="E555" s="20" t="s">
        <v>5</v>
      </c>
      <c r="F555" s="27"/>
      <c r="G555" s="27"/>
      <c r="H555" s="20"/>
      <c r="I555" s="20"/>
      <c r="J555" s="24"/>
      <c r="K555" s="424"/>
    </row>
    <row r="556" spans="1:11" ht="15.75" customHeight="1" thickBot="1" x14ac:dyDescent="0.3">
      <c r="A556" s="533" t="s">
        <v>41</v>
      </c>
      <c r="B556" s="449">
        <v>357</v>
      </c>
      <c r="C556" s="452"/>
      <c r="D556" s="459"/>
      <c r="E556" s="93">
        <f>E540+E547+E552</f>
        <v>10.08</v>
      </c>
      <c r="F556" s="93">
        <f t="shared" ref="F556:I556" si="24">F540+F547+F552</f>
        <v>15.14</v>
      </c>
      <c r="G556" s="93">
        <f t="shared" si="24"/>
        <v>45.96</v>
      </c>
      <c r="H556" s="93">
        <f t="shared" si="24"/>
        <v>361.03</v>
      </c>
      <c r="I556" s="93">
        <f t="shared" si="24"/>
        <v>1.52</v>
      </c>
      <c r="J556" s="166"/>
      <c r="K556" s="188">
        <f>(H556*K652/H652)*100</f>
        <v>27.071023664557153</v>
      </c>
    </row>
    <row r="557" spans="1:11" ht="15.75" customHeight="1" x14ac:dyDescent="0.25">
      <c r="A557" s="534" t="s">
        <v>42</v>
      </c>
      <c r="B557" s="470"/>
      <c r="C557" s="495"/>
      <c r="D557" s="454"/>
      <c r="E557" s="8"/>
      <c r="F557" s="393"/>
      <c r="G557" s="8"/>
      <c r="H557" s="393"/>
      <c r="I557" s="392"/>
      <c r="J557" s="6"/>
      <c r="K557" s="422"/>
    </row>
    <row r="558" spans="1:11" ht="15.75" customHeight="1" x14ac:dyDescent="0.25">
      <c r="A558" s="531" t="s">
        <v>65</v>
      </c>
      <c r="B558" s="233">
        <v>60</v>
      </c>
      <c r="C558" s="242">
        <v>89.4</v>
      </c>
      <c r="D558" s="278">
        <v>60</v>
      </c>
      <c r="E558" s="140">
        <v>0.54</v>
      </c>
      <c r="F558" s="141">
        <v>0.12</v>
      </c>
      <c r="G558" s="142">
        <v>4.8600000000000003</v>
      </c>
      <c r="H558" s="141">
        <v>25.8</v>
      </c>
      <c r="I558" s="141">
        <v>36</v>
      </c>
      <c r="J558" s="24" t="s">
        <v>409</v>
      </c>
      <c r="K558" s="423"/>
    </row>
    <row r="559" spans="1:11" ht="27.75" customHeight="1" thickBot="1" x14ac:dyDescent="0.3">
      <c r="A559" s="529" t="s">
        <v>549</v>
      </c>
      <c r="B559" s="253"/>
      <c r="C559" s="242"/>
      <c r="D559" s="278"/>
      <c r="E559" s="20"/>
      <c r="F559" s="27"/>
      <c r="G559" s="28"/>
      <c r="H559" s="27"/>
      <c r="I559" s="28"/>
      <c r="J559" s="82"/>
      <c r="K559" s="424"/>
    </row>
    <row r="560" spans="1:11" ht="15.75" customHeight="1" thickBot="1" x14ac:dyDescent="0.3">
      <c r="A560" s="533" t="s">
        <v>41</v>
      </c>
      <c r="B560" s="451">
        <v>60</v>
      </c>
      <c r="C560" s="452"/>
      <c r="D560" s="453"/>
      <c r="E560" s="93">
        <f>E558</f>
        <v>0.54</v>
      </c>
      <c r="F560" s="93">
        <f t="shared" ref="F560:I560" si="25">F558</f>
        <v>0.12</v>
      </c>
      <c r="G560" s="93">
        <f t="shared" si="25"/>
        <v>4.8600000000000003</v>
      </c>
      <c r="H560" s="93">
        <f t="shared" si="25"/>
        <v>25.8</v>
      </c>
      <c r="I560" s="93">
        <f t="shared" si="25"/>
        <v>36</v>
      </c>
      <c r="J560" s="147"/>
      <c r="K560" s="188">
        <f>(H560*K652/H652)*100</f>
        <v>1.9345550523379624</v>
      </c>
    </row>
    <row r="561" spans="1:11" ht="15.75" customHeight="1" x14ac:dyDescent="0.25">
      <c r="A561" s="534" t="s">
        <v>44</v>
      </c>
      <c r="B561" s="470"/>
      <c r="C561" s="292"/>
      <c r="D561" s="471"/>
      <c r="E561" s="392"/>
      <c r="F561" s="392"/>
      <c r="G561" s="8"/>
      <c r="H561" s="393"/>
      <c r="I561" s="57"/>
      <c r="J561" s="182"/>
      <c r="K561" s="422"/>
    </row>
    <row r="562" spans="1:11" ht="15.75" customHeight="1" x14ac:dyDescent="0.25">
      <c r="A562" s="531" t="s">
        <v>482</v>
      </c>
      <c r="B562" s="233">
        <v>50</v>
      </c>
      <c r="C562" s="247"/>
      <c r="D562" s="234"/>
      <c r="E562" s="83">
        <v>0.71</v>
      </c>
      <c r="F562" s="129">
        <v>2.54</v>
      </c>
      <c r="G562" s="124">
        <v>4.51</v>
      </c>
      <c r="H562" s="28">
        <v>43.7</v>
      </c>
      <c r="I562" s="27">
        <v>16.23</v>
      </c>
      <c r="J562" s="24" t="s">
        <v>469</v>
      </c>
      <c r="K562" s="423"/>
    </row>
    <row r="563" spans="1:11" ht="15.75" customHeight="1" x14ac:dyDescent="0.25">
      <c r="A563" s="529" t="s">
        <v>483</v>
      </c>
      <c r="B563" s="233"/>
      <c r="C563" s="247">
        <v>50</v>
      </c>
      <c r="D563" s="234">
        <v>40</v>
      </c>
      <c r="E563" s="83"/>
      <c r="F563" s="129"/>
      <c r="G563" s="124"/>
      <c r="H563" s="28"/>
      <c r="I563" s="27"/>
      <c r="J563" s="24"/>
      <c r="K563" s="423"/>
    </row>
    <row r="564" spans="1:11" ht="15.75" customHeight="1" x14ac:dyDescent="0.25">
      <c r="A564" s="532" t="s">
        <v>112</v>
      </c>
      <c r="B564" s="233"/>
      <c r="C564" s="247">
        <v>6.25</v>
      </c>
      <c r="D564" s="234">
        <v>5</v>
      </c>
      <c r="E564" s="83"/>
      <c r="F564" s="129"/>
      <c r="G564" s="124"/>
      <c r="H564" s="28"/>
      <c r="I564" s="27"/>
      <c r="J564" s="24"/>
      <c r="K564" s="423"/>
    </row>
    <row r="565" spans="1:11" ht="15.75" customHeight="1" x14ac:dyDescent="0.25">
      <c r="A565" s="532" t="s">
        <v>225</v>
      </c>
      <c r="B565" s="233"/>
      <c r="C565" s="247">
        <v>2.5</v>
      </c>
      <c r="D565" s="234">
        <v>2.5</v>
      </c>
      <c r="E565" s="83"/>
      <c r="F565" s="129"/>
      <c r="G565" s="124"/>
      <c r="H565" s="28"/>
      <c r="I565" s="27"/>
      <c r="J565" s="24"/>
      <c r="K565" s="423"/>
    </row>
    <row r="566" spans="1:11" ht="15.75" customHeight="1" x14ac:dyDescent="0.25">
      <c r="A566" s="532" t="s">
        <v>32</v>
      </c>
      <c r="B566" s="233"/>
      <c r="C566" s="247">
        <v>2.5</v>
      </c>
      <c r="D566" s="234">
        <v>2.5</v>
      </c>
      <c r="E566" s="83"/>
      <c r="F566" s="129"/>
      <c r="G566" s="124"/>
      <c r="H566" s="28"/>
      <c r="I566" s="27"/>
      <c r="J566" s="24"/>
      <c r="K566" s="423"/>
    </row>
    <row r="567" spans="1:11" ht="15.75" customHeight="1" x14ac:dyDescent="0.25">
      <c r="A567" s="532" t="s">
        <v>484</v>
      </c>
      <c r="B567" s="233"/>
      <c r="C567" s="247">
        <v>0.25</v>
      </c>
      <c r="D567" s="234">
        <v>0.25</v>
      </c>
      <c r="E567" s="83"/>
      <c r="F567" s="129"/>
      <c r="G567" s="124"/>
      <c r="H567" s="28"/>
      <c r="I567" s="27"/>
      <c r="J567" s="24"/>
      <c r="K567" s="423"/>
    </row>
    <row r="568" spans="1:11" ht="15.75" customHeight="1" x14ac:dyDescent="0.25">
      <c r="A568" s="532"/>
      <c r="B568" s="233"/>
      <c r="C568" s="247"/>
      <c r="D568" s="247"/>
      <c r="E568" s="20"/>
      <c r="F568" s="28"/>
      <c r="G568" s="28"/>
      <c r="H568" s="28"/>
      <c r="I568" s="20"/>
      <c r="J568" s="24"/>
      <c r="K568" s="423"/>
    </row>
    <row r="569" spans="1:11" ht="27" customHeight="1" x14ac:dyDescent="0.25">
      <c r="A569" s="531" t="s">
        <v>358</v>
      </c>
      <c r="B569" s="248" t="s">
        <v>372</v>
      </c>
      <c r="C569" s="233"/>
      <c r="D569" s="249"/>
      <c r="E569" s="26">
        <v>4.2699999999999996</v>
      </c>
      <c r="F569" s="33">
        <v>3.22</v>
      </c>
      <c r="G569" s="26">
        <v>10.1</v>
      </c>
      <c r="H569" s="33">
        <v>86.34</v>
      </c>
      <c r="I569" s="34">
        <v>7.2</v>
      </c>
      <c r="J569" s="24" t="s">
        <v>382</v>
      </c>
      <c r="K569" s="423"/>
    </row>
    <row r="570" spans="1:11" ht="15.75" customHeight="1" x14ac:dyDescent="0.25">
      <c r="A570" s="529" t="s">
        <v>51</v>
      </c>
      <c r="B570" s="248"/>
      <c r="C570" s="233">
        <v>79.95</v>
      </c>
      <c r="D570" s="249">
        <v>60</v>
      </c>
      <c r="E570" s="20"/>
      <c r="F570" s="20"/>
      <c r="G570" s="20"/>
      <c r="H570" s="20"/>
      <c r="I570" s="20"/>
      <c r="J570" s="24"/>
      <c r="K570" s="423"/>
    </row>
    <row r="571" spans="1:11" ht="15.75" customHeight="1" x14ac:dyDescent="0.25">
      <c r="A571" s="529" t="s">
        <v>52</v>
      </c>
      <c r="B571" s="248"/>
      <c r="C571" s="233">
        <v>7.5</v>
      </c>
      <c r="D571" s="249">
        <v>6</v>
      </c>
      <c r="E571" s="27"/>
      <c r="F571" s="27"/>
      <c r="G571" s="28"/>
      <c r="H571" s="27"/>
      <c r="I571" s="20"/>
      <c r="J571" s="24"/>
      <c r="K571" s="423"/>
    </row>
    <row r="572" spans="1:11" ht="15.75" customHeight="1" x14ac:dyDescent="0.25">
      <c r="A572" s="529" t="s">
        <v>47</v>
      </c>
      <c r="B572" s="248"/>
      <c r="C572" s="233">
        <v>7.2</v>
      </c>
      <c r="D572" s="249">
        <v>6</v>
      </c>
      <c r="E572" s="27"/>
      <c r="F572" s="27"/>
      <c r="G572" s="28"/>
      <c r="H572" s="27"/>
      <c r="I572" s="20"/>
      <c r="J572" s="24"/>
      <c r="K572" s="423"/>
    </row>
    <row r="573" spans="1:11" ht="15.75" customHeight="1" x14ac:dyDescent="0.25">
      <c r="A573" s="529" t="s">
        <v>225</v>
      </c>
      <c r="B573" s="248"/>
      <c r="C573" s="233">
        <v>1.5</v>
      </c>
      <c r="D573" s="249">
        <v>1.5</v>
      </c>
      <c r="E573" s="27"/>
      <c r="F573" s="27"/>
      <c r="G573" s="28"/>
      <c r="H573" s="27"/>
      <c r="I573" s="20"/>
      <c r="J573" s="24"/>
      <c r="K573" s="423"/>
    </row>
    <row r="574" spans="1:11" ht="15.75" customHeight="1" x14ac:dyDescent="0.25">
      <c r="A574" s="532" t="s">
        <v>484</v>
      </c>
      <c r="B574" s="248"/>
      <c r="C574" s="233">
        <v>0.15</v>
      </c>
      <c r="D574" s="249">
        <v>0.15</v>
      </c>
      <c r="E574" s="27"/>
      <c r="F574" s="27"/>
      <c r="G574" s="28"/>
      <c r="H574" s="27"/>
      <c r="I574" s="20"/>
      <c r="J574" s="24"/>
      <c r="K574" s="423"/>
    </row>
    <row r="575" spans="1:11" ht="15.75" customHeight="1" x14ac:dyDescent="0.25">
      <c r="A575" s="529" t="s">
        <v>81</v>
      </c>
      <c r="B575" s="248"/>
      <c r="C575" s="248" t="s">
        <v>383</v>
      </c>
      <c r="D575" s="249">
        <v>105</v>
      </c>
      <c r="E575" s="27"/>
      <c r="F575" s="27"/>
      <c r="G575" s="28"/>
      <c r="H575" s="27"/>
      <c r="I575" s="20"/>
      <c r="J575" s="24"/>
      <c r="K575" s="423"/>
    </row>
    <row r="576" spans="1:11" ht="15.75" customHeight="1" x14ac:dyDescent="0.25">
      <c r="A576" s="529" t="s">
        <v>309</v>
      </c>
      <c r="B576" s="248"/>
      <c r="C576" s="233">
        <v>17.899999999999999</v>
      </c>
      <c r="D576" s="249">
        <v>17.100000000000001</v>
      </c>
      <c r="E576" s="26"/>
      <c r="F576" s="33"/>
      <c r="G576" s="26"/>
      <c r="H576" s="33"/>
      <c r="I576" s="37"/>
      <c r="J576" s="24"/>
      <c r="K576" s="423"/>
    </row>
    <row r="577" spans="1:11" ht="15.75" customHeight="1" x14ac:dyDescent="0.25">
      <c r="A577" s="529" t="s">
        <v>528</v>
      </c>
      <c r="B577" s="248"/>
      <c r="C577" s="233"/>
      <c r="D577" s="249">
        <v>17.100000000000001</v>
      </c>
      <c r="E577" s="26"/>
      <c r="F577" s="33"/>
      <c r="G577" s="26"/>
      <c r="H577" s="33"/>
      <c r="I577" s="37"/>
      <c r="J577" s="24"/>
      <c r="K577" s="423"/>
    </row>
    <row r="578" spans="1:11" ht="15.75" customHeight="1" x14ac:dyDescent="0.25">
      <c r="A578" s="529" t="s">
        <v>47</v>
      </c>
      <c r="B578" s="248"/>
      <c r="C578" s="233">
        <v>1.79</v>
      </c>
      <c r="D578" s="249">
        <v>1.5</v>
      </c>
      <c r="E578" s="26"/>
      <c r="F578" s="33"/>
      <c r="G578" s="26"/>
      <c r="H578" s="33"/>
      <c r="I578" s="34"/>
      <c r="J578" s="24"/>
      <c r="K578" s="423"/>
    </row>
    <row r="579" spans="1:11" ht="15.75" customHeight="1" x14ac:dyDescent="0.25">
      <c r="A579" s="529" t="s">
        <v>241</v>
      </c>
      <c r="B579" s="248"/>
      <c r="C579" s="233">
        <v>1.5</v>
      </c>
      <c r="D579" s="249">
        <v>1.5</v>
      </c>
      <c r="E579" s="26"/>
      <c r="F579" s="33"/>
      <c r="G579" s="26"/>
      <c r="H579" s="33"/>
      <c r="I579" s="37"/>
      <c r="J579" s="24"/>
      <c r="K579" s="423"/>
    </row>
    <row r="580" spans="1:11" ht="15.75" customHeight="1" x14ac:dyDescent="0.25">
      <c r="A580" s="529" t="s">
        <v>360</v>
      </c>
      <c r="B580" s="248"/>
      <c r="C580" s="233">
        <v>1.44</v>
      </c>
      <c r="D580" s="249">
        <v>1.2</v>
      </c>
      <c r="E580" s="26"/>
      <c r="F580" s="33"/>
      <c r="G580" s="26"/>
      <c r="H580" s="33"/>
      <c r="I580" s="37"/>
      <c r="J580" s="24"/>
      <c r="K580" s="423"/>
    </row>
    <row r="581" spans="1:11" ht="15.75" customHeight="1" x14ac:dyDescent="0.25">
      <c r="A581" s="532" t="s">
        <v>484</v>
      </c>
      <c r="B581" s="248"/>
      <c r="C581" s="252">
        <v>1.2</v>
      </c>
      <c r="D581" s="249">
        <v>1.2</v>
      </c>
      <c r="E581" s="108"/>
      <c r="F581" s="123"/>
      <c r="G581" s="123"/>
      <c r="H581" s="33"/>
      <c r="I581" s="37"/>
      <c r="J581" s="24"/>
      <c r="K581" s="423"/>
    </row>
    <row r="582" spans="1:11" ht="15.75" customHeight="1" x14ac:dyDescent="0.25">
      <c r="A582" s="529" t="s">
        <v>384</v>
      </c>
      <c r="B582" s="248"/>
      <c r="C582" s="252"/>
      <c r="D582" s="249">
        <v>21.5</v>
      </c>
      <c r="E582" s="108"/>
      <c r="F582" s="123"/>
      <c r="G582" s="123"/>
      <c r="H582" s="33"/>
      <c r="I582" s="37"/>
      <c r="J582" s="24"/>
      <c r="K582" s="423"/>
    </row>
    <row r="583" spans="1:11" ht="15.75" customHeight="1" x14ac:dyDescent="0.25">
      <c r="A583" s="529" t="s">
        <v>353</v>
      </c>
      <c r="B583" s="248"/>
      <c r="C583" s="252"/>
      <c r="D583" s="249">
        <v>15</v>
      </c>
      <c r="E583" s="108"/>
      <c r="F583" s="123"/>
      <c r="G583" s="123"/>
      <c r="H583" s="33"/>
      <c r="I583" s="37"/>
      <c r="J583" s="24"/>
      <c r="K583" s="423"/>
    </row>
    <row r="584" spans="1:11" ht="15.75" customHeight="1" x14ac:dyDescent="0.25">
      <c r="A584" s="531" t="s">
        <v>156</v>
      </c>
      <c r="B584" s="233">
        <v>70</v>
      </c>
      <c r="C584" s="247"/>
      <c r="D584" s="234"/>
      <c r="E584" s="20">
        <v>10.4</v>
      </c>
      <c r="F584" s="27">
        <v>4.9000000000000004</v>
      </c>
      <c r="G584" s="28">
        <v>3.5</v>
      </c>
      <c r="H584" s="20">
        <v>99</v>
      </c>
      <c r="I584" s="27"/>
      <c r="J584" s="24" t="s">
        <v>265</v>
      </c>
      <c r="K584" s="423"/>
    </row>
    <row r="585" spans="1:11" ht="15.75" customHeight="1" x14ac:dyDescent="0.25">
      <c r="A585" s="532" t="s">
        <v>493</v>
      </c>
      <c r="B585" s="233"/>
      <c r="C585" s="247">
        <v>65.63</v>
      </c>
      <c r="D585" s="234">
        <v>52.5</v>
      </c>
      <c r="E585" s="20"/>
      <c r="F585" s="27"/>
      <c r="G585" s="28"/>
      <c r="H585" s="20"/>
      <c r="I585" s="27"/>
      <c r="J585" s="24"/>
      <c r="K585" s="423"/>
    </row>
    <row r="586" spans="1:11" ht="15.75" customHeight="1" x14ac:dyDescent="0.25">
      <c r="A586" s="529" t="s">
        <v>167</v>
      </c>
      <c r="B586" s="233"/>
      <c r="C586" s="247">
        <v>1.75</v>
      </c>
      <c r="D586" s="234">
        <v>1.75</v>
      </c>
      <c r="E586" s="20"/>
      <c r="F586" s="20"/>
      <c r="G586" s="28"/>
      <c r="H586" s="20"/>
      <c r="I586" s="27"/>
      <c r="J586" s="24"/>
      <c r="K586" s="423"/>
    </row>
    <row r="587" spans="1:11" ht="15.75" customHeight="1" x14ac:dyDescent="0.25">
      <c r="A587" s="529" t="s">
        <v>69</v>
      </c>
      <c r="B587" s="233"/>
      <c r="C587" s="247">
        <v>12.6</v>
      </c>
      <c r="D587" s="234">
        <v>10.5</v>
      </c>
      <c r="E587" s="20"/>
      <c r="F587" s="20"/>
      <c r="G587" s="28"/>
      <c r="H587" s="20"/>
      <c r="I587" s="27"/>
      <c r="J587" s="24"/>
      <c r="K587" s="423"/>
    </row>
    <row r="588" spans="1:11" ht="15.75" customHeight="1" x14ac:dyDescent="0.25">
      <c r="A588" s="529" t="s">
        <v>47</v>
      </c>
      <c r="B588" s="233"/>
      <c r="C588" s="247">
        <v>15.47</v>
      </c>
      <c r="D588" s="234">
        <v>13</v>
      </c>
      <c r="E588" s="20"/>
      <c r="F588" s="20"/>
      <c r="G588" s="28"/>
      <c r="H588" s="20"/>
      <c r="I588" s="27"/>
      <c r="J588" s="24"/>
      <c r="K588" s="423"/>
    </row>
    <row r="589" spans="1:11" ht="15.75" customHeight="1" x14ac:dyDescent="0.25">
      <c r="A589" s="529" t="s">
        <v>81</v>
      </c>
      <c r="B589" s="233"/>
      <c r="C589" s="247">
        <v>5.25</v>
      </c>
      <c r="D589" s="234">
        <v>5.25</v>
      </c>
      <c r="E589" s="20"/>
      <c r="F589" s="20"/>
      <c r="G589" s="20"/>
      <c r="H589" s="20"/>
      <c r="I589" s="27"/>
      <c r="J589" s="24"/>
      <c r="K589" s="423"/>
    </row>
    <row r="590" spans="1:11" ht="15.75" customHeight="1" x14ac:dyDescent="0.25">
      <c r="A590" s="532" t="s">
        <v>484</v>
      </c>
      <c r="B590" s="233"/>
      <c r="C590" s="247">
        <v>0.5</v>
      </c>
      <c r="D590" s="234">
        <v>0.5</v>
      </c>
      <c r="E590" s="20"/>
      <c r="F590" s="27"/>
      <c r="G590" s="28"/>
      <c r="H590" s="20"/>
      <c r="I590" s="15"/>
      <c r="J590" s="24"/>
      <c r="K590" s="423"/>
    </row>
    <row r="591" spans="1:11" ht="15.75" customHeight="1" x14ac:dyDescent="0.25">
      <c r="A591" s="529" t="s">
        <v>75</v>
      </c>
      <c r="B591" s="233"/>
      <c r="C591" s="247">
        <v>0.2</v>
      </c>
      <c r="D591" s="234">
        <v>0.2</v>
      </c>
      <c r="E591" s="20"/>
      <c r="F591" s="27"/>
      <c r="G591" s="28"/>
      <c r="H591" s="20"/>
      <c r="I591" s="15"/>
      <c r="J591" s="24"/>
      <c r="K591" s="423"/>
    </row>
    <row r="592" spans="1:11" ht="15.75" customHeight="1" x14ac:dyDescent="0.25">
      <c r="A592" s="529" t="s">
        <v>133</v>
      </c>
      <c r="B592" s="233"/>
      <c r="C592" s="247">
        <v>5.25</v>
      </c>
      <c r="D592" s="234">
        <v>5.25</v>
      </c>
      <c r="E592" s="28"/>
      <c r="F592" s="27"/>
      <c r="G592" s="28"/>
      <c r="H592" s="20"/>
      <c r="I592" s="15"/>
      <c r="J592" s="24"/>
      <c r="K592" s="423"/>
    </row>
    <row r="593" spans="1:23" ht="15.75" customHeight="1" x14ac:dyDescent="0.25">
      <c r="A593" s="529" t="s">
        <v>53</v>
      </c>
      <c r="B593" s="233"/>
      <c r="C593" s="247">
        <v>1.75</v>
      </c>
      <c r="D593" s="234">
        <v>1.75</v>
      </c>
      <c r="E593" s="28"/>
      <c r="F593" s="27"/>
      <c r="G593" s="28"/>
      <c r="H593" s="20"/>
      <c r="I593" s="15"/>
      <c r="J593" s="24"/>
      <c r="K593" s="423"/>
    </row>
    <row r="594" spans="1:23" ht="15.75" customHeight="1" x14ac:dyDescent="0.25">
      <c r="A594" s="529" t="s">
        <v>50</v>
      </c>
      <c r="B594" s="233"/>
      <c r="C594" s="247"/>
      <c r="D594" s="234">
        <v>83</v>
      </c>
      <c r="E594" s="28"/>
      <c r="F594" s="27"/>
      <c r="G594" s="28"/>
      <c r="H594" s="20"/>
      <c r="I594" s="15"/>
      <c r="J594" s="24"/>
      <c r="K594" s="423"/>
    </row>
    <row r="595" spans="1:23" ht="15.75" customHeight="1" x14ac:dyDescent="0.25">
      <c r="A595" s="529" t="s">
        <v>53</v>
      </c>
      <c r="B595" s="233"/>
      <c r="C595" s="247">
        <v>2</v>
      </c>
      <c r="D595" s="234">
        <v>2</v>
      </c>
      <c r="E595" s="28"/>
      <c r="F595" s="27"/>
      <c r="G595" s="28"/>
      <c r="H595" s="20"/>
      <c r="I595" s="15"/>
      <c r="J595" s="24"/>
      <c r="K595" s="423"/>
    </row>
    <row r="596" spans="1:23" ht="26.25" customHeight="1" x14ac:dyDescent="0.25">
      <c r="A596" s="531" t="s">
        <v>462</v>
      </c>
      <c r="B596" s="233" t="s">
        <v>322</v>
      </c>
      <c r="C596" s="247"/>
      <c r="D596" s="234"/>
      <c r="E596" s="28">
        <v>6.83</v>
      </c>
      <c r="F596" s="27">
        <v>3.5</v>
      </c>
      <c r="G596" s="28">
        <v>30.66</v>
      </c>
      <c r="H596" s="20">
        <v>181.87</v>
      </c>
      <c r="I596" s="27">
        <v>0.52</v>
      </c>
      <c r="J596" s="24" t="s">
        <v>460</v>
      </c>
      <c r="K596" s="423"/>
      <c r="M596" s="194"/>
      <c r="N596" s="194"/>
      <c r="O596" s="196"/>
      <c r="P596" s="195"/>
      <c r="Q596" s="195"/>
      <c r="R596" s="195"/>
      <c r="S596" s="195"/>
      <c r="T596" s="195"/>
      <c r="U596" s="195"/>
      <c r="V596" s="195"/>
      <c r="W596" s="194"/>
    </row>
    <row r="597" spans="1:23" ht="15.75" customHeight="1" x14ac:dyDescent="0.25">
      <c r="A597" s="529" t="s">
        <v>239</v>
      </c>
      <c r="B597" s="233"/>
      <c r="C597" s="247">
        <v>54.7</v>
      </c>
      <c r="D597" s="234">
        <v>54.7</v>
      </c>
      <c r="E597" s="28"/>
      <c r="F597" s="27"/>
      <c r="G597" s="28"/>
      <c r="H597" s="20"/>
      <c r="I597" s="15"/>
      <c r="J597" s="24"/>
      <c r="K597" s="423"/>
      <c r="M597" s="194"/>
      <c r="N597" s="194"/>
      <c r="O597" s="196"/>
      <c r="P597" s="195"/>
      <c r="Q597" s="195"/>
      <c r="R597" s="195"/>
      <c r="S597" s="195"/>
      <c r="T597" s="195"/>
      <c r="U597" s="195"/>
      <c r="V597" s="197"/>
      <c r="W597" s="194"/>
    </row>
    <row r="598" spans="1:23" ht="15.75" customHeight="1" x14ac:dyDescent="0.25">
      <c r="A598" s="529" t="s">
        <v>241</v>
      </c>
      <c r="B598" s="233"/>
      <c r="C598" s="247">
        <v>82</v>
      </c>
      <c r="D598" s="287">
        <v>82</v>
      </c>
      <c r="E598" s="28"/>
      <c r="F598" s="27"/>
      <c r="G598" s="28"/>
      <c r="H598" s="20"/>
      <c r="I598" s="193"/>
      <c r="J598" s="25"/>
      <c r="K598" s="423"/>
      <c r="M598" s="194"/>
      <c r="N598" s="194"/>
      <c r="O598" s="196"/>
      <c r="P598" s="195"/>
      <c r="Q598" s="195"/>
      <c r="R598" s="195"/>
      <c r="S598" s="195"/>
      <c r="T598" s="195"/>
      <c r="U598" s="195"/>
      <c r="V598" s="197"/>
      <c r="W598" s="194"/>
    </row>
    <row r="599" spans="1:23" ht="15.75" customHeight="1" x14ac:dyDescent="0.25">
      <c r="A599" s="532" t="s">
        <v>484</v>
      </c>
      <c r="B599" s="253"/>
      <c r="C599" s="256">
        <v>0.33</v>
      </c>
      <c r="D599" s="256">
        <v>0.33</v>
      </c>
      <c r="E599" s="28"/>
      <c r="F599" s="27"/>
      <c r="G599" s="129"/>
      <c r="H599" s="28"/>
      <c r="I599" s="193"/>
      <c r="J599" s="25"/>
      <c r="K599" s="423"/>
      <c r="M599" s="194"/>
      <c r="N599" s="194"/>
      <c r="O599" s="196"/>
      <c r="P599" s="195"/>
      <c r="Q599" s="195"/>
      <c r="R599" s="195"/>
      <c r="S599" s="195"/>
      <c r="T599" s="195"/>
      <c r="U599" s="195"/>
      <c r="V599" s="197"/>
      <c r="W599" s="194"/>
    </row>
    <row r="600" spans="1:23" ht="15.75" customHeight="1" x14ac:dyDescent="0.25">
      <c r="A600" s="541" t="s">
        <v>458</v>
      </c>
      <c r="B600" s="307"/>
      <c r="C600" s="256"/>
      <c r="D600" s="256">
        <v>115</v>
      </c>
      <c r="E600" s="190"/>
      <c r="F600" s="190"/>
      <c r="G600" s="189"/>
      <c r="H600" s="38"/>
      <c r="I600" s="189"/>
      <c r="J600" s="25"/>
      <c r="K600" s="423"/>
      <c r="M600" s="194"/>
      <c r="N600" s="194"/>
      <c r="O600" s="198"/>
      <c r="P600" s="195"/>
      <c r="Q600" s="195"/>
      <c r="R600" s="197"/>
      <c r="S600" s="197"/>
      <c r="T600" s="197"/>
      <c r="U600" s="197"/>
      <c r="V600" s="197"/>
      <c r="W600" s="194"/>
    </row>
    <row r="601" spans="1:23" ht="15.75" customHeight="1" x14ac:dyDescent="0.25">
      <c r="A601" s="529" t="s">
        <v>112</v>
      </c>
      <c r="B601" s="233"/>
      <c r="C601" s="247">
        <v>22</v>
      </c>
      <c r="D601" s="234">
        <v>17</v>
      </c>
      <c r="E601" s="190"/>
      <c r="F601" s="190"/>
      <c r="G601" s="189"/>
      <c r="H601" s="38"/>
      <c r="I601" s="189"/>
      <c r="J601" s="25"/>
      <c r="K601" s="423"/>
      <c r="M601" s="194"/>
      <c r="N601" s="194"/>
      <c r="O601" s="198"/>
      <c r="P601" s="195"/>
      <c r="Q601" s="195"/>
      <c r="R601" s="197"/>
      <c r="S601" s="197"/>
      <c r="T601" s="197"/>
      <c r="U601" s="197"/>
      <c r="V601" s="197"/>
      <c r="W601" s="194"/>
    </row>
    <row r="602" spans="1:23" ht="15.75" customHeight="1" x14ac:dyDescent="0.25">
      <c r="A602" s="529" t="s">
        <v>188</v>
      </c>
      <c r="B602" s="233"/>
      <c r="C602" s="247">
        <v>2.6</v>
      </c>
      <c r="D602" s="234">
        <v>1.7</v>
      </c>
      <c r="E602" s="190"/>
      <c r="F602" s="190"/>
      <c r="G602" s="189"/>
      <c r="H602" s="38"/>
      <c r="I602" s="189"/>
      <c r="J602" s="25"/>
      <c r="K602" s="423"/>
      <c r="M602" s="194"/>
      <c r="N602" s="194"/>
      <c r="O602" s="198"/>
      <c r="P602" s="195"/>
      <c r="Q602" s="195"/>
      <c r="R602" s="197"/>
      <c r="S602" s="197"/>
      <c r="T602" s="197"/>
      <c r="U602" s="197"/>
      <c r="V602" s="197"/>
      <c r="W602" s="194"/>
    </row>
    <row r="603" spans="1:23" ht="15.75" customHeight="1" x14ac:dyDescent="0.25">
      <c r="A603" s="541" t="s">
        <v>459</v>
      </c>
      <c r="B603" s="307"/>
      <c r="C603" s="256"/>
      <c r="D603" s="256">
        <v>130</v>
      </c>
      <c r="E603" s="190"/>
      <c r="F603" s="190"/>
      <c r="G603" s="189"/>
      <c r="H603" s="38"/>
      <c r="I603" s="189"/>
      <c r="J603" s="25"/>
      <c r="K603" s="423"/>
      <c r="M603" s="194"/>
      <c r="N603" s="194"/>
      <c r="O603" s="198"/>
      <c r="P603" s="195"/>
      <c r="Q603" s="195"/>
      <c r="R603" s="197"/>
      <c r="S603" s="197"/>
      <c r="T603" s="197"/>
      <c r="U603" s="197"/>
      <c r="V603" s="197"/>
      <c r="W603" s="194"/>
    </row>
    <row r="604" spans="1:23" ht="15.75" customHeight="1" x14ac:dyDescent="0.25">
      <c r="A604" s="541" t="s">
        <v>70</v>
      </c>
      <c r="B604" s="307"/>
      <c r="C604" s="256"/>
      <c r="D604" s="256">
        <v>3</v>
      </c>
      <c r="E604" s="190"/>
      <c r="F604" s="190"/>
      <c r="G604" s="189"/>
      <c r="H604" s="38"/>
      <c r="I604" s="189"/>
      <c r="J604" s="25"/>
      <c r="K604" s="423"/>
      <c r="M604" s="194"/>
      <c r="N604" s="194"/>
      <c r="O604" s="198"/>
      <c r="P604" s="195"/>
      <c r="Q604" s="195"/>
      <c r="R604" s="197"/>
      <c r="S604" s="197"/>
      <c r="T604" s="197"/>
      <c r="U604" s="197"/>
      <c r="V604" s="197"/>
      <c r="W604" s="194"/>
    </row>
    <row r="605" spans="1:23" ht="15.75" customHeight="1" x14ac:dyDescent="0.25">
      <c r="A605" s="531" t="s">
        <v>117</v>
      </c>
      <c r="B605" s="233">
        <v>130</v>
      </c>
      <c r="C605" s="233"/>
      <c r="D605" s="249"/>
      <c r="E605" s="27">
        <v>0.28000000000000003</v>
      </c>
      <c r="F605" s="28">
        <v>0.01</v>
      </c>
      <c r="G605" s="27">
        <v>18.05</v>
      </c>
      <c r="H605" s="28">
        <v>73.45</v>
      </c>
      <c r="I605" s="20">
        <v>0.11</v>
      </c>
      <c r="J605" s="24" t="s">
        <v>262</v>
      </c>
      <c r="K605" s="423"/>
      <c r="M605" s="199"/>
      <c r="N605" s="199"/>
      <c r="O605" s="199"/>
      <c r="P605" s="199"/>
      <c r="Q605" s="199"/>
      <c r="R605" s="199"/>
      <c r="S605" s="199"/>
      <c r="T605" s="199"/>
      <c r="U605" s="199"/>
      <c r="V605" s="199"/>
      <c r="W605" s="199"/>
    </row>
    <row r="606" spans="1:23" ht="15.75" customHeight="1" x14ac:dyDescent="0.25">
      <c r="A606" s="529" t="s">
        <v>118</v>
      </c>
      <c r="B606" s="233"/>
      <c r="C606" s="233">
        <v>16.600000000000001</v>
      </c>
      <c r="D606" s="249">
        <v>16.25</v>
      </c>
      <c r="E606" s="27"/>
      <c r="F606" s="28"/>
      <c r="G606" s="27"/>
      <c r="H606" s="28"/>
      <c r="I606" s="20"/>
      <c r="J606" s="24"/>
      <c r="K606" s="423"/>
    </row>
    <row r="607" spans="1:23" ht="15.75" customHeight="1" x14ac:dyDescent="0.25">
      <c r="A607" s="529" t="s">
        <v>81</v>
      </c>
      <c r="B607" s="363"/>
      <c r="C607" s="233">
        <v>130</v>
      </c>
      <c r="D607" s="233">
        <v>130</v>
      </c>
      <c r="E607" s="38"/>
      <c r="F607" s="26"/>
      <c r="G607" s="33"/>
      <c r="H607" s="26"/>
      <c r="I607" s="33"/>
      <c r="J607" s="34"/>
      <c r="K607" s="423"/>
    </row>
    <row r="608" spans="1:23" ht="15.75" customHeight="1" x14ac:dyDescent="0.25">
      <c r="A608" s="529" t="s">
        <v>32</v>
      </c>
      <c r="B608" s="363"/>
      <c r="C608" s="233">
        <v>8</v>
      </c>
      <c r="D608" s="233">
        <v>8</v>
      </c>
      <c r="E608" s="38"/>
      <c r="F608" s="26"/>
      <c r="G608" s="33"/>
      <c r="H608" s="26"/>
      <c r="I608" s="33"/>
      <c r="J608" s="34"/>
      <c r="K608" s="423"/>
    </row>
    <row r="609" spans="1:11" ht="15.75" customHeight="1" thickBot="1" x14ac:dyDescent="0.3">
      <c r="A609" s="531" t="s">
        <v>291</v>
      </c>
      <c r="B609" s="233">
        <v>30</v>
      </c>
      <c r="C609" s="233">
        <v>30</v>
      </c>
      <c r="D609" s="249">
        <v>30</v>
      </c>
      <c r="E609" s="26">
        <v>1.98</v>
      </c>
      <c r="F609" s="33">
        <v>0.36</v>
      </c>
      <c r="G609" s="26">
        <v>11.88</v>
      </c>
      <c r="H609" s="33">
        <v>59.4</v>
      </c>
      <c r="I609" s="34"/>
      <c r="J609" s="16" t="s">
        <v>434</v>
      </c>
      <c r="K609" s="424"/>
    </row>
    <row r="610" spans="1:11" ht="15.75" customHeight="1" thickBot="1" x14ac:dyDescent="0.3">
      <c r="A610" s="533" t="s">
        <v>41</v>
      </c>
      <c r="B610" s="451">
        <v>578</v>
      </c>
      <c r="C610" s="458"/>
      <c r="D610" s="459"/>
      <c r="E610" s="96">
        <f>E562+E569+E584+E596+E605+E609</f>
        <v>24.470000000000002</v>
      </c>
      <c r="F610" s="96">
        <f>F562+F569+F584+F596+F605+F609</f>
        <v>14.53</v>
      </c>
      <c r="G610" s="96">
        <f>G562+G569+G584+G596+G605+G609</f>
        <v>78.699999999999989</v>
      </c>
      <c r="H610" s="96">
        <f>H562+H569+H584+H596+H605+H609</f>
        <v>543.76</v>
      </c>
      <c r="I610" s="96">
        <f>I562+I569+I584+I596+I605+I609</f>
        <v>24.06</v>
      </c>
      <c r="J610" s="166"/>
      <c r="K610" s="188">
        <f>(H610*K652/H652)*100</f>
        <v>40.772622296871724</v>
      </c>
    </row>
    <row r="611" spans="1:11" ht="15.75" customHeight="1" x14ac:dyDescent="0.25">
      <c r="A611" s="536" t="s">
        <v>64</v>
      </c>
      <c r="B611" s="470"/>
      <c r="C611" s="278"/>
      <c r="D611" s="233"/>
      <c r="E611" s="27"/>
      <c r="F611" s="27"/>
      <c r="G611" s="27"/>
      <c r="H611" s="20"/>
      <c r="I611" s="57"/>
      <c r="J611" s="182"/>
      <c r="K611" s="422"/>
    </row>
    <row r="612" spans="1:11" ht="15.75" customHeight="1" x14ac:dyDescent="0.25">
      <c r="A612" s="531" t="s">
        <v>314</v>
      </c>
      <c r="B612" s="233" t="s">
        <v>343</v>
      </c>
      <c r="C612" s="249"/>
      <c r="D612" s="278"/>
      <c r="E612" s="123">
        <v>4.3499999999999996</v>
      </c>
      <c r="F612" s="76">
        <v>3.75</v>
      </c>
      <c r="G612" s="33">
        <v>10.99</v>
      </c>
      <c r="H612" s="26">
        <v>94.95</v>
      </c>
      <c r="I612" s="76">
        <v>1.05</v>
      </c>
      <c r="J612" s="24" t="s">
        <v>248</v>
      </c>
      <c r="K612" s="423"/>
    </row>
    <row r="613" spans="1:11" ht="27" customHeight="1" x14ac:dyDescent="0.25">
      <c r="A613" s="529" t="s">
        <v>529</v>
      </c>
      <c r="B613" s="233"/>
      <c r="C613" s="249">
        <v>155</v>
      </c>
      <c r="D613" s="252">
        <v>150</v>
      </c>
      <c r="E613" s="121"/>
      <c r="F613" s="76"/>
      <c r="G613" s="33"/>
      <c r="H613" s="26"/>
      <c r="I613" s="76"/>
      <c r="J613" s="24"/>
      <c r="K613" s="423"/>
    </row>
    <row r="614" spans="1:11" ht="15.75" customHeight="1" x14ac:dyDescent="0.25">
      <c r="A614" s="529" t="s">
        <v>471</v>
      </c>
      <c r="B614" s="233"/>
      <c r="C614" s="249">
        <v>5</v>
      </c>
      <c r="D614" s="252">
        <v>5</v>
      </c>
      <c r="E614" s="123"/>
      <c r="F614" s="76"/>
      <c r="G614" s="33"/>
      <c r="H614" s="26"/>
      <c r="I614" s="33"/>
      <c r="J614" s="24"/>
      <c r="K614" s="423"/>
    </row>
    <row r="615" spans="1:11" ht="15.75" customHeight="1" x14ac:dyDescent="0.25">
      <c r="A615" s="531" t="s">
        <v>157</v>
      </c>
      <c r="B615" s="233">
        <v>35</v>
      </c>
      <c r="C615" s="249"/>
      <c r="D615" s="233"/>
      <c r="E615" s="28">
        <v>2.35</v>
      </c>
      <c r="F615" s="27">
        <v>2.27</v>
      </c>
      <c r="G615" s="28">
        <v>11.2</v>
      </c>
      <c r="H615" s="27">
        <v>74.599999999999994</v>
      </c>
      <c r="I615" s="28">
        <v>0</v>
      </c>
      <c r="J615" s="24" t="s">
        <v>256</v>
      </c>
      <c r="K615" s="423"/>
    </row>
    <row r="616" spans="1:11" ht="15.75" customHeight="1" x14ac:dyDescent="0.25">
      <c r="A616" s="529" t="s">
        <v>60</v>
      </c>
      <c r="B616" s="233"/>
      <c r="C616" s="249">
        <v>25.2</v>
      </c>
      <c r="D616" s="233">
        <v>25.2</v>
      </c>
      <c r="E616" s="28"/>
      <c r="F616" s="27"/>
      <c r="G616" s="28"/>
      <c r="H616" s="27"/>
      <c r="I616" s="28"/>
      <c r="J616" s="24"/>
      <c r="K616" s="423"/>
    </row>
    <row r="617" spans="1:11" ht="15.75" customHeight="1" x14ac:dyDescent="0.25">
      <c r="A617" s="529" t="s">
        <v>119</v>
      </c>
      <c r="B617" s="233"/>
      <c r="C617" s="249">
        <v>0.2</v>
      </c>
      <c r="D617" s="233">
        <v>0.2</v>
      </c>
      <c r="E617" s="28"/>
      <c r="F617" s="27"/>
      <c r="G617" s="28"/>
      <c r="H617" s="27"/>
      <c r="I617" s="28"/>
      <c r="J617" s="24"/>
      <c r="K617" s="423"/>
    </row>
    <row r="618" spans="1:11" ht="15.75" customHeight="1" x14ac:dyDescent="0.25">
      <c r="A618" s="532" t="s">
        <v>484</v>
      </c>
      <c r="B618" s="233"/>
      <c r="C618" s="249">
        <v>0.3</v>
      </c>
      <c r="D618" s="233">
        <v>0.3</v>
      </c>
      <c r="E618" s="28"/>
      <c r="F618" s="27"/>
      <c r="G618" s="28"/>
      <c r="H618" s="27"/>
      <c r="I618" s="28"/>
      <c r="J618" s="24"/>
      <c r="K618" s="423"/>
    </row>
    <row r="619" spans="1:11" ht="15.75" customHeight="1" x14ac:dyDescent="0.25">
      <c r="A619" s="529" t="s">
        <v>32</v>
      </c>
      <c r="B619" s="233"/>
      <c r="C619" s="249">
        <v>2.5</v>
      </c>
      <c r="D619" s="233">
        <v>2.5</v>
      </c>
      <c r="E619" s="28"/>
      <c r="F619" s="27"/>
      <c r="G619" s="28"/>
      <c r="H619" s="72"/>
      <c r="I619" s="28"/>
      <c r="J619" s="24"/>
      <c r="K619" s="423"/>
    </row>
    <row r="620" spans="1:11" ht="15.75" customHeight="1" x14ac:dyDescent="0.25">
      <c r="A620" s="529" t="s">
        <v>70</v>
      </c>
      <c r="B620" s="233"/>
      <c r="C620" s="249">
        <v>2.2000000000000002</v>
      </c>
      <c r="D620" s="233">
        <v>2.2000000000000002</v>
      </c>
      <c r="E620" s="28"/>
      <c r="F620" s="27"/>
      <c r="G620" s="28"/>
      <c r="H620" s="27"/>
      <c r="I620" s="28"/>
      <c r="J620" s="24"/>
      <c r="K620" s="423"/>
    </row>
    <row r="621" spans="1:11" ht="15.75" customHeight="1" x14ac:dyDescent="0.25">
      <c r="A621" s="529" t="s">
        <v>48</v>
      </c>
      <c r="B621" s="233"/>
      <c r="C621" s="249">
        <v>0.96</v>
      </c>
      <c r="D621" s="233">
        <v>0.8</v>
      </c>
      <c r="E621" s="28"/>
      <c r="F621" s="27"/>
      <c r="G621" s="28"/>
      <c r="H621" s="27"/>
      <c r="I621" s="28"/>
      <c r="J621" s="24"/>
      <c r="K621" s="423"/>
    </row>
    <row r="622" spans="1:11" ht="15.75" customHeight="1" x14ac:dyDescent="0.25">
      <c r="A622" s="529" t="s">
        <v>158</v>
      </c>
      <c r="B622" s="233"/>
      <c r="C622" s="249">
        <v>1.29</v>
      </c>
      <c r="D622" s="233">
        <v>1.26</v>
      </c>
      <c r="E622" s="28"/>
      <c r="F622" s="27"/>
      <c r="G622" s="28"/>
      <c r="H622" s="27"/>
      <c r="I622" s="28"/>
      <c r="J622" s="24"/>
      <c r="K622" s="423"/>
    </row>
    <row r="623" spans="1:11" ht="15.75" customHeight="1" x14ac:dyDescent="0.25">
      <c r="A623" s="529" t="s">
        <v>31</v>
      </c>
      <c r="B623" s="233"/>
      <c r="C623" s="249">
        <v>10</v>
      </c>
      <c r="D623" s="233">
        <v>10</v>
      </c>
      <c r="E623" s="28"/>
      <c r="F623" s="27"/>
      <c r="G623" s="28"/>
      <c r="H623" s="27"/>
      <c r="I623" s="28"/>
      <c r="J623" s="24"/>
      <c r="K623" s="423"/>
    </row>
    <row r="624" spans="1:11" ht="15.75" customHeight="1" x14ac:dyDescent="0.25">
      <c r="A624" s="529" t="s">
        <v>50</v>
      </c>
      <c r="B624" s="233"/>
      <c r="C624" s="249"/>
      <c r="D624" s="233">
        <v>41</v>
      </c>
      <c r="E624" s="28"/>
      <c r="F624" s="27"/>
      <c r="G624" s="28"/>
      <c r="H624" s="27"/>
      <c r="I624" s="28"/>
      <c r="J624" s="24"/>
      <c r="K624" s="423"/>
    </row>
    <row r="625" spans="1:11" ht="15.75" customHeight="1" x14ac:dyDescent="0.25">
      <c r="A625" s="529" t="s">
        <v>53</v>
      </c>
      <c r="B625" s="233"/>
      <c r="C625" s="249">
        <v>0.1</v>
      </c>
      <c r="D625" s="233">
        <v>0.1</v>
      </c>
      <c r="E625" s="28"/>
      <c r="F625" s="27"/>
      <c r="G625" s="28"/>
      <c r="H625" s="27"/>
      <c r="I625" s="28"/>
      <c r="J625" s="24"/>
      <c r="K625" s="424"/>
    </row>
    <row r="626" spans="1:11" ht="15.75" customHeight="1" x14ac:dyDescent="0.25">
      <c r="A626" s="537"/>
      <c r="B626" s="503">
        <v>190</v>
      </c>
      <c r="C626" s="461"/>
      <c r="D626" s="461"/>
      <c r="E626" s="150">
        <f>E612+E615</f>
        <v>6.6999999999999993</v>
      </c>
      <c r="F626" s="150">
        <f t="shared" ref="F626:I626" si="26">F612+F615</f>
        <v>6.02</v>
      </c>
      <c r="G626" s="150">
        <f t="shared" si="26"/>
        <v>22.189999999999998</v>
      </c>
      <c r="H626" s="150">
        <f t="shared" si="26"/>
        <v>169.55</v>
      </c>
      <c r="I626" s="150">
        <f t="shared" si="26"/>
        <v>1.05</v>
      </c>
      <c r="J626" s="167"/>
      <c r="K626" s="188">
        <f>(H626*K652/H652)*100</f>
        <v>12.713325935034945</v>
      </c>
    </row>
    <row r="627" spans="1:11" ht="15.75" customHeight="1" x14ac:dyDescent="0.25">
      <c r="A627" s="538" t="s">
        <v>388</v>
      </c>
      <c r="B627" s="233"/>
      <c r="C627" s="249"/>
      <c r="D627" s="233"/>
      <c r="E627" s="28"/>
      <c r="F627" s="27"/>
      <c r="G627" s="28"/>
      <c r="H627" s="27"/>
      <c r="I627" s="28"/>
      <c r="J627" s="24"/>
      <c r="K627" s="422"/>
    </row>
    <row r="628" spans="1:11" ht="25.5" customHeight="1" x14ac:dyDescent="0.25">
      <c r="A628" s="531" t="s">
        <v>302</v>
      </c>
      <c r="B628" s="462" t="s">
        <v>286</v>
      </c>
      <c r="C628" s="280"/>
      <c r="D628" s="281"/>
      <c r="E628" s="142">
        <v>6</v>
      </c>
      <c r="F628" s="141">
        <v>6.13</v>
      </c>
      <c r="G628" s="142">
        <v>14</v>
      </c>
      <c r="H628" s="141">
        <v>135</v>
      </c>
      <c r="I628" s="142">
        <v>0.53</v>
      </c>
      <c r="J628" s="24" t="s">
        <v>287</v>
      </c>
      <c r="K628" s="423"/>
    </row>
    <row r="629" spans="1:11" ht="15.75" customHeight="1" x14ac:dyDescent="0.25">
      <c r="A629" s="529" t="s">
        <v>59</v>
      </c>
      <c r="B629" s="462"/>
      <c r="C629" s="280">
        <v>80</v>
      </c>
      <c r="D629" s="281">
        <v>64</v>
      </c>
      <c r="E629" s="142"/>
      <c r="F629" s="141"/>
      <c r="G629" s="142"/>
      <c r="H629" s="141"/>
      <c r="I629" s="143"/>
      <c r="J629" s="24"/>
      <c r="K629" s="423"/>
    </row>
    <row r="630" spans="1:11" ht="15.75" customHeight="1" x14ac:dyDescent="0.25">
      <c r="A630" s="529" t="s">
        <v>309</v>
      </c>
      <c r="B630" s="462"/>
      <c r="C630" s="310">
        <v>36.54</v>
      </c>
      <c r="D630" s="281">
        <v>35</v>
      </c>
      <c r="E630" s="142"/>
      <c r="F630" s="141"/>
      <c r="G630" s="142"/>
      <c r="H630" s="141"/>
      <c r="I630" s="143"/>
      <c r="J630" s="24"/>
      <c r="K630" s="423"/>
    </row>
    <row r="631" spans="1:11" ht="15.75" customHeight="1" x14ac:dyDescent="0.25">
      <c r="A631" s="529" t="s">
        <v>528</v>
      </c>
      <c r="B631" s="462"/>
      <c r="C631" s="310"/>
      <c r="D631" s="281">
        <v>35</v>
      </c>
      <c r="E631" s="142"/>
      <c r="F631" s="141"/>
      <c r="G631" s="142"/>
      <c r="H631" s="141"/>
      <c r="I631" s="143"/>
      <c r="J631" s="24"/>
      <c r="K631" s="423"/>
    </row>
    <row r="632" spans="1:11" ht="15.75" customHeight="1" x14ac:dyDescent="0.25">
      <c r="A632" s="529" t="s">
        <v>28</v>
      </c>
      <c r="B632" s="462"/>
      <c r="C632" s="310">
        <v>4.7</v>
      </c>
      <c r="D632" s="243">
        <v>4.7</v>
      </c>
      <c r="E632" s="142"/>
      <c r="F632" s="141"/>
      <c r="G632" s="142"/>
      <c r="H632" s="141"/>
      <c r="I632" s="143"/>
      <c r="J632" s="24"/>
      <c r="K632" s="423"/>
    </row>
    <row r="633" spans="1:11" ht="15.75" customHeight="1" x14ac:dyDescent="0.25">
      <c r="A633" s="529" t="s">
        <v>47</v>
      </c>
      <c r="B633" s="462"/>
      <c r="C633" s="310">
        <v>10.119999999999999</v>
      </c>
      <c r="D633" s="281">
        <v>8.5</v>
      </c>
      <c r="E633" s="142"/>
      <c r="F633" s="141"/>
      <c r="G633" s="142"/>
      <c r="H633" s="141"/>
      <c r="I633" s="143"/>
      <c r="J633" s="24"/>
      <c r="K633" s="423"/>
    </row>
    <row r="634" spans="1:11" ht="15.75" customHeight="1" x14ac:dyDescent="0.25">
      <c r="A634" s="529" t="s">
        <v>33</v>
      </c>
      <c r="B634" s="462"/>
      <c r="C634" s="281">
        <v>2</v>
      </c>
      <c r="D634" s="281">
        <v>2</v>
      </c>
      <c r="E634" s="141"/>
      <c r="F634" s="141"/>
      <c r="G634" s="141"/>
      <c r="H634" s="141"/>
      <c r="I634" s="78"/>
      <c r="J634" s="24"/>
      <c r="K634" s="423"/>
    </row>
    <row r="635" spans="1:11" ht="15.75" customHeight="1" x14ac:dyDescent="0.25">
      <c r="A635" s="529" t="s">
        <v>48</v>
      </c>
      <c r="B635" s="462"/>
      <c r="C635" s="280">
        <v>5.4</v>
      </c>
      <c r="D635" s="281">
        <v>4.5</v>
      </c>
      <c r="E635" s="143"/>
      <c r="F635" s="141"/>
      <c r="G635" s="142"/>
      <c r="H635" s="141"/>
      <c r="I635" s="142"/>
      <c r="J635" s="24"/>
      <c r="K635" s="423"/>
    </row>
    <row r="636" spans="1:11" ht="15.75" customHeight="1" x14ac:dyDescent="0.25">
      <c r="A636" s="532" t="s">
        <v>484</v>
      </c>
      <c r="B636" s="462"/>
      <c r="C636" s="280">
        <v>0.5</v>
      </c>
      <c r="D636" s="281">
        <v>0.5</v>
      </c>
      <c r="E636" s="143"/>
      <c r="F636" s="141"/>
      <c r="G636" s="142"/>
      <c r="H636" s="141"/>
      <c r="I636" s="142"/>
      <c r="J636" s="24"/>
      <c r="K636" s="423"/>
    </row>
    <row r="637" spans="1:11" ht="15.75" customHeight="1" x14ac:dyDescent="0.25">
      <c r="A637" s="529" t="s">
        <v>159</v>
      </c>
      <c r="B637" s="462"/>
      <c r="C637" s="280"/>
      <c r="D637" s="281">
        <v>110</v>
      </c>
      <c r="E637" s="143"/>
      <c r="F637" s="141"/>
      <c r="G637" s="142"/>
      <c r="H637" s="141"/>
      <c r="I637" s="142"/>
      <c r="J637" s="24"/>
      <c r="K637" s="423"/>
    </row>
    <row r="638" spans="1:11" ht="15.75" customHeight="1" x14ac:dyDescent="0.25">
      <c r="A638" s="529" t="s">
        <v>53</v>
      </c>
      <c r="B638" s="462"/>
      <c r="C638" s="280">
        <v>0.7</v>
      </c>
      <c r="D638" s="281">
        <v>0.7</v>
      </c>
      <c r="E638" s="143"/>
      <c r="F638" s="141"/>
      <c r="G638" s="142"/>
      <c r="H638" s="141"/>
      <c r="I638" s="142"/>
      <c r="J638" s="24"/>
      <c r="K638" s="423"/>
    </row>
    <row r="639" spans="1:11" ht="15.75" customHeight="1" x14ac:dyDescent="0.25">
      <c r="A639" s="529" t="s">
        <v>134</v>
      </c>
      <c r="B639" s="462"/>
      <c r="C639" s="280"/>
      <c r="D639" s="281"/>
      <c r="E639" s="143"/>
      <c r="F639" s="141"/>
      <c r="G639" s="142"/>
      <c r="H639" s="141"/>
      <c r="I639" s="142"/>
      <c r="J639" s="24"/>
      <c r="K639" s="423"/>
    </row>
    <row r="640" spans="1:11" ht="15.75" customHeight="1" x14ac:dyDescent="0.25">
      <c r="A640" s="529" t="s">
        <v>60</v>
      </c>
      <c r="B640" s="462"/>
      <c r="C640" s="310">
        <v>0.75</v>
      </c>
      <c r="D640" s="243">
        <v>0.75</v>
      </c>
      <c r="E640" s="143"/>
      <c r="F640" s="141"/>
      <c r="G640" s="142"/>
      <c r="H640" s="141"/>
      <c r="I640" s="142"/>
      <c r="J640" s="24"/>
      <c r="K640" s="423"/>
    </row>
    <row r="641" spans="1:11" ht="15.75" customHeight="1" x14ac:dyDescent="0.25">
      <c r="A641" s="529" t="s">
        <v>31</v>
      </c>
      <c r="B641" s="462"/>
      <c r="C641" s="280">
        <v>7.5</v>
      </c>
      <c r="D641" s="281">
        <v>7.5</v>
      </c>
      <c r="E641" s="78"/>
      <c r="F641" s="141"/>
      <c r="G641" s="142"/>
      <c r="H641" s="141"/>
      <c r="I641" s="142"/>
      <c r="J641" s="24"/>
      <c r="K641" s="423"/>
    </row>
    <row r="642" spans="1:11" ht="15.75" customHeight="1" x14ac:dyDescent="0.25">
      <c r="A642" s="529" t="s">
        <v>92</v>
      </c>
      <c r="B642" s="462"/>
      <c r="C642" s="280">
        <v>2.5</v>
      </c>
      <c r="D642" s="281">
        <v>2.5</v>
      </c>
      <c r="E642" s="78"/>
      <c r="F642" s="141"/>
      <c r="G642" s="142"/>
      <c r="H642" s="141"/>
      <c r="I642" s="142"/>
      <c r="J642" s="24"/>
      <c r="K642" s="423"/>
    </row>
    <row r="643" spans="1:11" ht="15.75" customHeight="1" x14ac:dyDescent="0.25">
      <c r="A643" s="532" t="s">
        <v>484</v>
      </c>
      <c r="B643" s="462"/>
      <c r="C643" s="310">
        <v>0.15</v>
      </c>
      <c r="D643" s="243">
        <v>0.15</v>
      </c>
      <c r="E643" s="78"/>
      <c r="F643" s="141"/>
      <c r="G643" s="142"/>
      <c r="H643" s="141"/>
      <c r="I643" s="142"/>
      <c r="J643" s="24"/>
      <c r="K643" s="423"/>
    </row>
    <row r="644" spans="1:11" ht="15.75" customHeight="1" x14ac:dyDescent="0.25">
      <c r="A644" s="529" t="s">
        <v>255</v>
      </c>
      <c r="B644" s="462"/>
      <c r="C644" s="280">
        <v>0.4</v>
      </c>
      <c r="D644" s="281">
        <v>0.4</v>
      </c>
      <c r="E644" s="78"/>
      <c r="F644" s="141"/>
      <c r="G644" s="142"/>
      <c r="H644" s="141"/>
      <c r="I644" s="142"/>
      <c r="J644" s="24"/>
      <c r="K644" s="423"/>
    </row>
    <row r="645" spans="1:11" ht="15.75" customHeight="1" x14ac:dyDescent="0.25">
      <c r="A645" s="529" t="s">
        <v>427</v>
      </c>
      <c r="B645" s="462"/>
      <c r="C645" s="280"/>
      <c r="D645" s="281">
        <v>10</v>
      </c>
      <c r="E645" s="78"/>
      <c r="F645" s="141"/>
      <c r="G645" s="142"/>
      <c r="H645" s="140"/>
      <c r="I645" s="142"/>
      <c r="J645" s="24"/>
      <c r="K645" s="423"/>
    </row>
    <row r="646" spans="1:11" ht="15.75" customHeight="1" x14ac:dyDescent="0.25">
      <c r="A646" s="531" t="s">
        <v>213</v>
      </c>
      <c r="B646" s="233" t="s">
        <v>389</v>
      </c>
      <c r="C646" s="249"/>
      <c r="D646" s="233"/>
      <c r="E646" s="34">
        <v>0.04</v>
      </c>
      <c r="F646" s="26">
        <v>0.01</v>
      </c>
      <c r="G646" s="33">
        <v>6.99</v>
      </c>
      <c r="H646" s="34">
        <v>28</v>
      </c>
      <c r="I646" s="26">
        <v>0.04</v>
      </c>
      <c r="J646" s="24" t="s">
        <v>422</v>
      </c>
      <c r="K646" s="423"/>
    </row>
    <row r="647" spans="1:11" ht="15.75" customHeight="1" x14ac:dyDescent="0.25">
      <c r="A647" s="529" t="s">
        <v>74</v>
      </c>
      <c r="B647" s="233"/>
      <c r="C647" s="249">
        <v>0.4</v>
      </c>
      <c r="D647" s="233">
        <v>0.4</v>
      </c>
      <c r="E647" s="34"/>
      <c r="F647" s="26"/>
      <c r="G647" s="33"/>
      <c r="H647" s="34"/>
      <c r="I647" s="26"/>
      <c r="J647" s="24"/>
      <c r="K647" s="423"/>
    </row>
    <row r="648" spans="1:11" ht="15.75" customHeight="1" x14ac:dyDescent="0.25">
      <c r="A648" s="529" t="s">
        <v>32</v>
      </c>
      <c r="B648" s="233"/>
      <c r="C648" s="249">
        <v>8</v>
      </c>
      <c r="D648" s="233">
        <v>8</v>
      </c>
      <c r="E648" s="34"/>
      <c r="F648" s="26"/>
      <c r="G648" s="34"/>
      <c r="H648" s="34"/>
      <c r="I648" s="26"/>
      <c r="J648" s="24"/>
      <c r="K648" s="423"/>
    </row>
    <row r="649" spans="1:11" ht="15.75" customHeight="1" x14ac:dyDescent="0.25">
      <c r="A649" s="529" t="s">
        <v>31</v>
      </c>
      <c r="B649" s="233"/>
      <c r="C649" s="233">
        <v>150</v>
      </c>
      <c r="D649" s="233">
        <v>150</v>
      </c>
      <c r="E649" s="26"/>
      <c r="F649" s="33"/>
      <c r="G649" s="26"/>
      <c r="H649" s="33"/>
      <c r="I649" s="26"/>
      <c r="J649" s="24"/>
      <c r="K649" s="423"/>
    </row>
    <row r="650" spans="1:11" ht="15.75" customHeight="1" thickBot="1" x14ac:dyDescent="0.3">
      <c r="A650" s="531" t="s">
        <v>406</v>
      </c>
      <c r="B650" s="255">
        <v>30</v>
      </c>
      <c r="C650" s="254">
        <v>30</v>
      </c>
      <c r="D650" s="234">
        <v>30</v>
      </c>
      <c r="E650" s="27">
        <v>2.2799999999999998</v>
      </c>
      <c r="F650" s="28">
        <v>0.24</v>
      </c>
      <c r="G650" s="27">
        <v>14.76</v>
      </c>
      <c r="H650" s="28">
        <v>70.5</v>
      </c>
      <c r="I650" s="27">
        <v>0</v>
      </c>
      <c r="J650" s="16" t="s">
        <v>435</v>
      </c>
      <c r="K650" s="424"/>
    </row>
    <row r="651" spans="1:11" ht="15.75" customHeight="1" thickBot="1" x14ac:dyDescent="0.3">
      <c r="A651" s="533" t="s">
        <v>41</v>
      </c>
      <c r="B651" s="451">
        <v>298</v>
      </c>
      <c r="C651" s="258"/>
      <c r="D651" s="230"/>
      <c r="E651" s="96">
        <f>E628+E646+E650</f>
        <v>8.32</v>
      </c>
      <c r="F651" s="96">
        <f t="shared" ref="F651:I651" si="27">F628+F646+F650</f>
        <v>6.38</v>
      </c>
      <c r="G651" s="96">
        <f t="shared" si="27"/>
        <v>35.75</v>
      </c>
      <c r="H651" s="96">
        <f t="shared" si="27"/>
        <v>233.5</v>
      </c>
      <c r="I651" s="96">
        <f t="shared" si="27"/>
        <v>0.57000000000000006</v>
      </c>
      <c r="J651" s="166"/>
      <c r="K651" s="188">
        <f>(H651*K652/H652)*100</f>
        <v>17.508473051198226</v>
      </c>
    </row>
    <row r="652" spans="1:11" ht="15.75" customHeight="1" thickBot="1" x14ac:dyDescent="0.3">
      <c r="A652" s="533" t="s">
        <v>76</v>
      </c>
      <c r="B652" s="451">
        <f>B556+B560+B610+B626+B651</f>
        <v>1483</v>
      </c>
      <c r="C652" s="451"/>
      <c r="D652" s="451"/>
      <c r="E652" s="94">
        <f>E556+E560+E610+E626+E651</f>
        <v>50.110000000000007</v>
      </c>
      <c r="F652" s="94">
        <f>F556+F560+F610+F626+F651</f>
        <v>42.190000000000005</v>
      </c>
      <c r="G652" s="94">
        <f>G556+G560+G610+G626+G651</f>
        <v>187.45999999999998</v>
      </c>
      <c r="H652" s="94">
        <f>H556+H560+H610+H626+H651</f>
        <v>1333.6399999999999</v>
      </c>
      <c r="I652" s="94">
        <f>I556+I560+I610+I626+I651</f>
        <v>63.199999999999996</v>
      </c>
      <c r="J652" s="166"/>
      <c r="K652" s="187">
        <v>1</v>
      </c>
    </row>
    <row r="653" spans="1:11" ht="15.75" customHeight="1" x14ac:dyDescent="0.25">
      <c r="A653" s="536"/>
      <c r="B653" s="465"/>
      <c r="C653" s="261"/>
      <c r="D653" s="249"/>
      <c r="E653" s="107"/>
      <c r="F653" s="107"/>
      <c r="G653" s="107"/>
      <c r="H653" s="107"/>
      <c r="I653" s="107"/>
      <c r="J653" s="7"/>
      <c r="K653" s="539"/>
    </row>
    <row r="654" spans="1:11" ht="15.75" customHeight="1" thickBot="1" x14ac:dyDescent="0.3">
      <c r="A654" s="536" t="s">
        <v>160</v>
      </c>
      <c r="B654" s="440"/>
      <c r="C654" s="432"/>
      <c r="D654" s="436"/>
      <c r="E654" s="38"/>
      <c r="F654" s="38"/>
      <c r="G654" s="38"/>
      <c r="H654" s="38"/>
      <c r="I654" s="38"/>
      <c r="J654" s="90"/>
      <c r="K654" s="539"/>
    </row>
    <row r="655" spans="1:11" ht="15.75" customHeight="1" x14ac:dyDescent="0.25">
      <c r="A655" s="540" t="s">
        <v>7</v>
      </c>
      <c r="B655" s="382" t="s">
        <v>8</v>
      </c>
      <c r="C655" s="382" t="s">
        <v>9</v>
      </c>
      <c r="D655" s="468" t="s">
        <v>9</v>
      </c>
      <c r="E655" s="416" t="s">
        <v>10</v>
      </c>
      <c r="F655" s="417"/>
      <c r="G655" s="418"/>
      <c r="H655" s="8" t="s">
        <v>11</v>
      </c>
      <c r="I655" s="91" t="s">
        <v>12</v>
      </c>
      <c r="J655" s="79" t="s">
        <v>78</v>
      </c>
      <c r="K655" s="425" t="s">
        <v>443</v>
      </c>
    </row>
    <row r="656" spans="1:11" ht="15.75" customHeight="1" thickBot="1" x14ac:dyDescent="0.3">
      <c r="A656" s="529" t="s">
        <v>14</v>
      </c>
      <c r="B656" s="239" t="s">
        <v>15</v>
      </c>
      <c r="C656" s="239" t="s">
        <v>16</v>
      </c>
      <c r="D656" s="333" t="s">
        <v>16</v>
      </c>
      <c r="E656" s="58"/>
      <c r="F656" s="40"/>
      <c r="G656" s="40"/>
      <c r="H656" s="15" t="s">
        <v>208</v>
      </c>
      <c r="I656" s="38"/>
      <c r="J656" s="29" t="s">
        <v>79</v>
      </c>
      <c r="K656" s="425"/>
    </row>
    <row r="657" spans="1:11" ht="15.75" customHeight="1" thickBot="1" x14ac:dyDescent="0.3">
      <c r="A657" s="530"/>
      <c r="B657" s="445"/>
      <c r="C657" s="446" t="s">
        <v>18</v>
      </c>
      <c r="D657" s="446" t="s">
        <v>19</v>
      </c>
      <c r="E657" s="8" t="s">
        <v>20</v>
      </c>
      <c r="F657" s="8" t="s">
        <v>21</v>
      </c>
      <c r="G657" s="393" t="s">
        <v>22</v>
      </c>
      <c r="H657" s="8" t="s">
        <v>23</v>
      </c>
      <c r="I657" s="392" t="s">
        <v>24</v>
      </c>
      <c r="J657" s="181"/>
      <c r="K657" s="425"/>
    </row>
    <row r="658" spans="1:11" ht="15.75" customHeight="1" x14ac:dyDescent="0.25">
      <c r="A658" s="534" t="s">
        <v>25</v>
      </c>
      <c r="B658" s="239"/>
      <c r="C658" s="442"/>
      <c r="D658" s="358"/>
      <c r="E658" s="57"/>
      <c r="F658" s="21"/>
      <c r="G658" s="55"/>
      <c r="H658" s="21"/>
      <c r="I658" s="57"/>
      <c r="J658" s="6"/>
      <c r="K658" s="422"/>
    </row>
    <row r="659" spans="1:11" ht="15.75" customHeight="1" x14ac:dyDescent="0.25">
      <c r="A659" s="531" t="s">
        <v>472</v>
      </c>
      <c r="B659" s="233">
        <v>150</v>
      </c>
      <c r="C659" s="231"/>
      <c r="D659" s="234"/>
      <c r="E659" s="27">
        <v>3.3</v>
      </c>
      <c r="F659" s="27">
        <v>3.1</v>
      </c>
      <c r="G659" s="27">
        <v>13.9</v>
      </c>
      <c r="H659" s="20">
        <v>96</v>
      </c>
      <c r="I659" s="27">
        <v>0.39</v>
      </c>
      <c r="J659" s="24" t="s">
        <v>426</v>
      </c>
      <c r="K659" s="423"/>
    </row>
    <row r="660" spans="1:11" ht="15.75" customHeight="1" x14ac:dyDescent="0.25">
      <c r="A660" s="550" t="s">
        <v>485</v>
      </c>
      <c r="B660" s="278"/>
      <c r="C660" s="231">
        <v>12</v>
      </c>
      <c r="D660" s="234">
        <v>12</v>
      </c>
      <c r="E660" s="27"/>
      <c r="F660" s="27"/>
      <c r="G660" s="27"/>
      <c r="H660" s="20"/>
      <c r="I660" s="27"/>
      <c r="J660" s="24"/>
      <c r="K660" s="423"/>
    </row>
    <row r="661" spans="1:11" ht="15.75" customHeight="1" x14ac:dyDescent="0.25">
      <c r="A661" s="529" t="s">
        <v>31</v>
      </c>
      <c r="B661" s="278"/>
      <c r="C661" s="231">
        <v>45</v>
      </c>
      <c r="D661" s="234">
        <v>45</v>
      </c>
      <c r="E661" s="27"/>
      <c r="F661" s="27"/>
      <c r="G661" s="27"/>
      <c r="H661" s="20"/>
      <c r="I661" s="27"/>
      <c r="J661" s="24"/>
      <c r="K661" s="423"/>
    </row>
    <row r="662" spans="1:11" ht="15.75" customHeight="1" x14ac:dyDescent="0.25">
      <c r="A662" s="529" t="s">
        <v>30</v>
      </c>
      <c r="B662" s="278"/>
      <c r="C662" s="231">
        <v>105</v>
      </c>
      <c r="D662" s="234">
        <v>105</v>
      </c>
      <c r="E662" s="27"/>
      <c r="F662" s="27"/>
      <c r="G662" s="27"/>
      <c r="H662" s="20"/>
      <c r="I662" s="27"/>
      <c r="J662" s="24"/>
      <c r="K662" s="423"/>
    </row>
    <row r="663" spans="1:11" ht="15.75" customHeight="1" x14ac:dyDescent="0.25">
      <c r="A663" s="529" t="s">
        <v>33</v>
      </c>
      <c r="B663" s="252"/>
      <c r="C663" s="247">
        <v>1.5</v>
      </c>
      <c r="D663" s="234">
        <v>1.5</v>
      </c>
      <c r="E663" s="20"/>
      <c r="F663" s="27"/>
      <c r="G663" s="28"/>
      <c r="H663" s="20"/>
      <c r="I663" s="27"/>
      <c r="J663" s="24"/>
      <c r="K663" s="423"/>
    </row>
    <row r="664" spans="1:11" ht="15.75" customHeight="1" x14ac:dyDescent="0.25">
      <c r="A664" s="529" t="s">
        <v>32</v>
      </c>
      <c r="B664" s="233"/>
      <c r="C664" s="247">
        <v>1.2</v>
      </c>
      <c r="D664" s="234">
        <v>1.2</v>
      </c>
      <c r="E664" s="20"/>
      <c r="F664" s="27"/>
      <c r="G664" s="28"/>
      <c r="H664" s="20"/>
      <c r="I664" s="27"/>
      <c r="J664" s="24"/>
      <c r="K664" s="423"/>
    </row>
    <row r="665" spans="1:11" ht="15.75" customHeight="1" x14ac:dyDescent="0.25">
      <c r="A665" s="532" t="s">
        <v>484</v>
      </c>
      <c r="B665" s="233"/>
      <c r="C665" s="247">
        <v>1</v>
      </c>
      <c r="D665" s="234">
        <v>1</v>
      </c>
      <c r="E665" s="20"/>
      <c r="F665" s="27"/>
      <c r="G665" s="28"/>
      <c r="H665" s="20"/>
      <c r="I665" s="28"/>
      <c r="J665" s="24"/>
      <c r="K665" s="423"/>
    </row>
    <row r="666" spans="1:11" ht="15.75" customHeight="1" x14ac:dyDescent="0.25">
      <c r="A666" s="531" t="s">
        <v>34</v>
      </c>
      <c r="B666" s="239">
        <v>165</v>
      </c>
      <c r="C666" s="447"/>
      <c r="D666" s="447"/>
      <c r="E666" s="34">
        <v>2.57</v>
      </c>
      <c r="F666" s="26">
        <v>2.2000000000000002</v>
      </c>
      <c r="G666" s="26">
        <v>11.69</v>
      </c>
      <c r="H666" s="26">
        <v>77</v>
      </c>
      <c r="I666" s="34">
        <v>0.16</v>
      </c>
      <c r="J666" s="24" t="s">
        <v>210</v>
      </c>
      <c r="K666" s="423"/>
    </row>
    <row r="667" spans="1:11" ht="15.75" customHeight="1" x14ac:dyDescent="0.25">
      <c r="A667" s="529" t="s">
        <v>36</v>
      </c>
      <c r="B667" s="239"/>
      <c r="C667" s="233">
        <v>2</v>
      </c>
      <c r="D667" s="233">
        <v>2</v>
      </c>
      <c r="E667" s="34"/>
      <c r="F667" s="34"/>
      <c r="G667" s="34"/>
      <c r="H667" s="34"/>
      <c r="I667" s="34"/>
      <c r="J667" s="24"/>
      <c r="K667" s="423"/>
    </row>
    <row r="668" spans="1:11" ht="15.75" customHeight="1" x14ac:dyDescent="0.25">
      <c r="A668" s="529" t="s">
        <v>32</v>
      </c>
      <c r="B668" s="239"/>
      <c r="C668" s="233">
        <v>7.7</v>
      </c>
      <c r="D668" s="233">
        <v>7.7</v>
      </c>
      <c r="E668" s="34"/>
      <c r="F668" s="26"/>
      <c r="G668" s="26"/>
      <c r="H668" s="26"/>
      <c r="I668" s="34"/>
      <c r="J668" s="24"/>
      <c r="K668" s="423"/>
    </row>
    <row r="669" spans="1:11" ht="15.75" customHeight="1" x14ac:dyDescent="0.25">
      <c r="A669" s="529" t="s">
        <v>30</v>
      </c>
      <c r="B669" s="239"/>
      <c r="C669" s="233">
        <v>75</v>
      </c>
      <c r="D669" s="233">
        <v>75</v>
      </c>
      <c r="E669" s="34"/>
      <c r="F669" s="26"/>
      <c r="G669" s="26"/>
      <c r="H669" s="26"/>
      <c r="I669" s="34"/>
      <c r="J669" s="24"/>
      <c r="K669" s="423"/>
    </row>
    <row r="670" spans="1:11" ht="15.75" customHeight="1" x14ac:dyDescent="0.25">
      <c r="A670" s="529" t="s">
        <v>81</v>
      </c>
      <c r="B670" s="239"/>
      <c r="C670" s="278">
        <v>106</v>
      </c>
      <c r="D670" s="233">
        <v>106</v>
      </c>
      <c r="E670" s="34"/>
      <c r="F670" s="26"/>
      <c r="G670" s="33"/>
      <c r="H670" s="26"/>
      <c r="I670" s="33"/>
      <c r="J670" s="24"/>
      <c r="K670" s="423"/>
    </row>
    <row r="671" spans="1:11" ht="15.75" customHeight="1" x14ac:dyDescent="0.25">
      <c r="A671" s="531" t="s">
        <v>37</v>
      </c>
      <c r="B671" s="248" t="s">
        <v>211</v>
      </c>
      <c r="C671" s="448"/>
      <c r="D671" s="447"/>
      <c r="E671" s="34">
        <v>1.9</v>
      </c>
      <c r="F671" s="26">
        <v>4.4000000000000004</v>
      </c>
      <c r="G671" s="33">
        <v>13</v>
      </c>
      <c r="H671" s="26">
        <v>99</v>
      </c>
      <c r="I671" s="33"/>
      <c r="J671" s="24" t="s">
        <v>39</v>
      </c>
      <c r="K671" s="423"/>
    </row>
    <row r="672" spans="1:11" ht="15.75" customHeight="1" x14ac:dyDescent="0.25">
      <c r="A672" s="529" t="s">
        <v>40</v>
      </c>
      <c r="B672" s="239"/>
      <c r="C672" s="278">
        <v>25</v>
      </c>
      <c r="D672" s="233">
        <v>25</v>
      </c>
      <c r="E672" s="34"/>
      <c r="F672" s="26"/>
      <c r="G672" s="26"/>
      <c r="H672" s="26"/>
      <c r="I672" s="34"/>
      <c r="J672" s="24"/>
      <c r="K672" s="423"/>
    </row>
    <row r="673" spans="1:11" ht="15.75" customHeight="1" thickBot="1" x14ac:dyDescent="0.3">
      <c r="A673" s="529" t="s">
        <v>33</v>
      </c>
      <c r="B673" s="239"/>
      <c r="C673" s="278">
        <v>5</v>
      </c>
      <c r="D673" s="233">
        <v>5</v>
      </c>
      <c r="E673" s="34" t="s">
        <v>5</v>
      </c>
      <c r="F673" s="26"/>
      <c r="G673" s="26"/>
      <c r="H673" s="26"/>
      <c r="I673" s="34"/>
      <c r="J673" s="24"/>
      <c r="K673" s="423"/>
    </row>
    <row r="674" spans="1:11" ht="15.75" customHeight="1" thickBot="1" x14ac:dyDescent="0.3">
      <c r="A674" s="533" t="s">
        <v>41</v>
      </c>
      <c r="B674" s="449">
        <v>345</v>
      </c>
      <c r="C674" s="452"/>
      <c r="D674" s="459"/>
      <c r="E674" s="96">
        <f>E659+E666+E671</f>
        <v>7.77</v>
      </c>
      <c r="F674" s="96">
        <f t="shared" ref="F674:I674" si="28">F659+F666+F671</f>
        <v>9.7000000000000011</v>
      </c>
      <c r="G674" s="96">
        <f t="shared" si="28"/>
        <v>38.590000000000003</v>
      </c>
      <c r="H674" s="96">
        <f t="shared" si="28"/>
        <v>272</v>
      </c>
      <c r="I674" s="96">
        <f t="shared" si="28"/>
        <v>0.55000000000000004</v>
      </c>
      <c r="J674" s="166"/>
      <c r="K674" s="188">
        <f>(H674*K742/H742)*100</f>
        <v>19.101257733551499</v>
      </c>
    </row>
    <row r="675" spans="1:11" ht="15.75" customHeight="1" x14ac:dyDescent="0.25">
      <c r="A675" s="536" t="s">
        <v>42</v>
      </c>
      <c r="B675" s="248"/>
      <c r="C675" s="278"/>
      <c r="D675" s="233"/>
      <c r="E675" s="27"/>
      <c r="F675" s="28"/>
      <c r="G675" s="27"/>
      <c r="H675" s="28"/>
      <c r="I675" s="20"/>
      <c r="J675" s="24"/>
      <c r="K675" s="422"/>
    </row>
    <row r="676" spans="1:11" ht="15.75" customHeight="1" x14ac:dyDescent="0.25">
      <c r="A676" s="531" t="s">
        <v>43</v>
      </c>
      <c r="B676" s="239">
        <v>200</v>
      </c>
      <c r="C676" s="240">
        <v>200</v>
      </c>
      <c r="D676" s="239">
        <v>200</v>
      </c>
      <c r="E676" s="20">
        <v>1</v>
      </c>
      <c r="F676" s="27">
        <v>0</v>
      </c>
      <c r="G676" s="28">
        <v>20.2</v>
      </c>
      <c r="H676" s="27">
        <v>85.34</v>
      </c>
      <c r="I676" s="20">
        <v>4</v>
      </c>
      <c r="J676" s="24" t="s">
        <v>403</v>
      </c>
      <c r="K676" s="423"/>
    </row>
    <row r="677" spans="1:11" ht="15.75" customHeight="1" x14ac:dyDescent="0.25">
      <c r="A677" s="529" t="s">
        <v>292</v>
      </c>
      <c r="B677" s="239"/>
      <c r="C677" s="249"/>
      <c r="D677" s="233"/>
      <c r="E677" s="20"/>
      <c r="F677" s="27"/>
      <c r="G677" s="28"/>
      <c r="H677" s="27"/>
      <c r="I677" s="20"/>
      <c r="J677" s="24"/>
      <c r="K677" s="423"/>
    </row>
    <row r="678" spans="1:11" ht="15.75" customHeight="1" x14ac:dyDescent="0.25">
      <c r="A678" s="531" t="s">
        <v>65</v>
      </c>
      <c r="B678" s="233">
        <v>60</v>
      </c>
      <c r="C678" s="242">
        <v>100.2</v>
      </c>
      <c r="D678" s="278">
        <v>60</v>
      </c>
      <c r="E678" s="140">
        <v>0.9</v>
      </c>
      <c r="F678" s="141">
        <v>0.3</v>
      </c>
      <c r="G678" s="142">
        <v>12.6</v>
      </c>
      <c r="H678" s="141">
        <v>57</v>
      </c>
      <c r="I678" s="141">
        <v>6</v>
      </c>
      <c r="J678" s="24" t="s">
        <v>254</v>
      </c>
      <c r="K678" s="423"/>
    </row>
    <row r="679" spans="1:11" ht="27.75" customHeight="1" thickBot="1" x14ac:dyDescent="0.3">
      <c r="A679" s="529" t="s">
        <v>547</v>
      </c>
      <c r="B679" s="253"/>
      <c r="C679" s="242"/>
      <c r="D679" s="278"/>
      <c r="E679" s="20"/>
      <c r="F679" s="27"/>
      <c r="G679" s="28"/>
      <c r="H679" s="27"/>
      <c r="I679" s="28"/>
      <c r="J679" s="82"/>
      <c r="K679" s="424"/>
    </row>
    <row r="680" spans="1:11" ht="15.75" customHeight="1" thickBot="1" x14ac:dyDescent="0.3">
      <c r="A680" s="533" t="s">
        <v>41</v>
      </c>
      <c r="B680" s="451">
        <v>260</v>
      </c>
      <c r="C680" s="452"/>
      <c r="D680" s="453"/>
      <c r="E680" s="32">
        <f>E676+E678</f>
        <v>1.9</v>
      </c>
      <c r="F680" s="32">
        <f t="shared" ref="F680:I680" si="29">F676+F678</f>
        <v>0.3</v>
      </c>
      <c r="G680" s="32">
        <f t="shared" si="29"/>
        <v>32.799999999999997</v>
      </c>
      <c r="H680" s="32">
        <f t="shared" si="29"/>
        <v>142.34</v>
      </c>
      <c r="I680" s="32">
        <f t="shared" si="29"/>
        <v>10</v>
      </c>
      <c r="J680" s="166"/>
      <c r="K680" s="188">
        <f>(H680*K742/H742)*100</f>
        <v>9.9958567124769147</v>
      </c>
    </row>
    <row r="681" spans="1:11" ht="15.75" customHeight="1" x14ac:dyDescent="0.25">
      <c r="A681" s="534" t="s">
        <v>44</v>
      </c>
      <c r="B681" s="470"/>
      <c r="C681" s="292"/>
      <c r="D681" s="471"/>
      <c r="E681" s="393"/>
      <c r="F681" s="8"/>
      <c r="G681" s="393"/>
      <c r="H681" s="8"/>
      <c r="I681" s="57"/>
      <c r="J681" s="110"/>
      <c r="K681" s="422"/>
    </row>
    <row r="682" spans="1:11" ht="15.75" customHeight="1" x14ac:dyDescent="0.25">
      <c r="A682" s="543" t="s">
        <v>486</v>
      </c>
      <c r="B682" s="233">
        <v>50</v>
      </c>
      <c r="C682" s="302"/>
      <c r="D682" s="251"/>
      <c r="E682" s="142">
        <v>0.57999999999999996</v>
      </c>
      <c r="F682" s="141">
        <v>0.09</v>
      </c>
      <c r="G682" s="142">
        <v>3.6</v>
      </c>
      <c r="H682" s="140">
        <v>17.55</v>
      </c>
      <c r="I682" s="141">
        <v>7.75</v>
      </c>
      <c r="J682" s="82" t="s">
        <v>470</v>
      </c>
      <c r="K682" s="423"/>
    </row>
    <row r="683" spans="1:11" ht="15.75" customHeight="1" x14ac:dyDescent="0.25">
      <c r="A683" s="551" t="s">
        <v>45</v>
      </c>
      <c r="B683" s="233"/>
      <c r="C683" s="310">
        <v>10.24</v>
      </c>
      <c r="D683" s="287">
        <v>8</v>
      </c>
      <c r="E683" s="142"/>
      <c r="F683" s="141"/>
      <c r="G683" s="142"/>
      <c r="H683" s="140"/>
      <c r="I683" s="141"/>
      <c r="J683" s="82"/>
      <c r="K683" s="423"/>
    </row>
    <row r="684" spans="1:11" ht="15.75" customHeight="1" x14ac:dyDescent="0.25">
      <c r="A684" s="529" t="s">
        <v>112</v>
      </c>
      <c r="B684" s="233"/>
      <c r="C684" s="310">
        <v>8.75</v>
      </c>
      <c r="D684" s="287">
        <v>7</v>
      </c>
      <c r="E684" s="142"/>
      <c r="F684" s="141"/>
      <c r="G684" s="142"/>
      <c r="H684" s="140"/>
      <c r="I684" s="141"/>
      <c r="J684" s="82"/>
      <c r="K684" s="423"/>
    </row>
    <row r="685" spans="1:11" ht="15.75" customHeight="1" x14ac:dyDescent="0.25">
      <c r="A685" s="551" t="s">
        <v>59</v>
      </c>
      <c r="B685" s="233"/>
      <c r="C685" s="242">
        <v>25</v>
      </c>
      <c r="D685" s="287">
        <v>20</v>
      </c>
      <c r="E685" s="142"/>
      <c r="F685" s="141"/>
      <c r="G685" s="142"/>
      <c r="H685" s="140"/>
      <c r="I685" s="141"/>
      <c r="J685" s="82"/>
      <c r="K685" s="423"/>
    </row>
    <row r="686" spans="1:11" ht="15.75" customHeight="1" x14ac:dyDescent="0.25">
      <c r="A686" s="551" t="s">
        <v>480</v>
      </c>
      <c r="B686" s="233"/>
      <c r="C686" s="242">
        <v>14.25</v>
      </c>
      <c r="D686" s="287">
        <v>12.5</v>
      </c>
      <c r="E686" s="142"/>
      <c r="F686" s="141"/>
      <c r="G686" s="142"/>
      <c r="H686" s="140"/>
      <c r="I686" s="141"/>
      <c r="J686" s="82"/>
      <c r="K686" s="423"/>
    </row>
    <row r="687" spans="1:11" ht="15.75" customHeight="1" x14ac:dyDescent="0.25">
      <c r="A687" s="551" t="s">
        <v>225</v>
      </c>
      <c r="B687" s="233"/>
      <c r="C687" s="242">
        <v>3</v>
      </c>
      <c r="D687" s="252">
        <v>3</v>
      </c>
      <c r="E687" s="142"/>
      <c r="F687" s="141"/>
      <c r="G687" s="142"/>
      <c r="H687" s="140"/>
      <c r="I687" s="141"/>
      <c r="J687" s="82"/>
      <c r="K687" s="423"/>
    </row>
    <row r="688" spans="1:11" ht="25.5" customHeight="1" x14ac:dyDescent="0.25">
      <c r="A688" s="531" t="s">
        <v>454</v>
      </c>
      <c r="B688" s="233">
        <v>150</v>
      </c>
      <c r="C688" s="271"/>
      <c r="D688" s="271"/>
      <c r="E688" s="27">
        <v>4.5999999999999996</v>
      </c>
      <c r="F688" s="27">
        <v>1.8</v>
      </c>
      <c r="G688" s="28">
        <v>11.6</v>
      </c>
      <c r="H688" s="27">
        <v>81</v>
      </c>
      <c r="I688" s="20">
        <v>4</v>
      </c>
      <c r="J688" s="24" t="s">
        <v>414</v>
      </c>
      <c r="K688" s="423"/>
    </row>
    <row r="689" spans="1:11" ht="15.75" customHeight="1" x14ac:dyDescent="0.25">
      <c r="A689" s="529" t="s">
        <v>51</v>
      </c>
      <c r="B689" s="233"/>
      <c r="C689" s="271">
        <v>40</v>
      </c>
      <c r="D689" s="271">
        <v>30</v>
      </c>
      <c r="E689" s="20"/>
      <c r="F689" s="20"/>
      <c r="G689" s="20"/>
      <c r="H689" s="20"/>
      <c r="I689" s="20"/>
      <c r="J689" s="24"/>
      <c r="K689" s="423"/>
    </row>
    <row r="690" spans="1:11" ht="15.75" customHeight="1" x14ac:dyDescent="0.25">
      <c r="A690" s="529" t="s">
        <v>52</v>
      </c>
      <c r="B690" s="233"/>
      <c r="C690" s="271">
        <v>7.5</v>
      </c>
      <c r="D690" s="271">
        <v>6</v>
      </c>
      <c r="E690" s="20"/>
      <c r="F690" s="27"/>
      <c r="G690" s="28"/>
      <c r="H690" s="27"/>
      <c r="I690" s="20"/>
      <c r="J690" s="24"/>
      <c r="K690" s="423"/>
    </row>
    <row r="691" spans="1:11" ht="15.75" customHeight="1" x14ac:dyDescent="0.25">
      <c r="A691" s="529" t="s">
        <v>47</v>
      </c>
      <c r="B691" s="233"/>
      <c r="C691" s="234">
        <v>7.14</v>
      </c>
      <c r="D691" s="271">
        <v>6</v>
      </c>
      <c r="E691" s="20"/>
      <c r="F691" s="27"/>
      <c r="G691" s="28"/>
      <c r="H691" s="27"/>
      <c r="I691" s="20"/>
      <c r="J691" s="24"/>
      <c r="K691" s="423"/>
    </row>
    <row r="692" spans="1:11" ht="15.75" customHeight="1" x14ac:dyDescent="0.25">
      <c r="A692" s="529" t="s">
        <v>29</v>
      </c>
      <c r="B692" s="233"/>
      <c r="C692" s="271">
        <v>15</v>
      </c>
      <c r="D692" s="271">
        <v>15</v>
      </c>
      <c r="E692" s="20"/>
      <c r="F692" s="27"/>
      <c r="G692" s="28"/>
      <c r="H692" s="27"/>
      <c r="I692" s="20"/>
      <c r="J692" s="24"/>
      <c r="K692" s="423"/>
    </row>
    <row r="693" spans="1:11" ht="15.75" customHeight="1" x14ac:dyDescent="0.25">
      <c r="A693" s="529" t="s">
        <v>53</v>
      </c>
      <c r="B693" s="233"/>
      <c r="C693" s="271">
        <v>2</v>
      </c>
      <c r="D693" s="271">
        <v>2</v>
      </c>
      <c r="E693" s="20"/>
      <c r="F693" s="27"/>
      <c r="G693" s="28"/>
      <c r="H693" s="27"/>
      <c r="I693" s="20"/>
      <c r="J693" s="24"/>
      <c r="K693" s="423"/>
    </row>
    <row r="694" spans="1:11" ht="15.75" customHeight="1" x14ac:dyDescent="0.25">
      <c r="A694" s="532" t="s">
        <v>484</v>
      </c>
      <c r="B694" s="233"/>
      <c r="C694" s="233">
        <v>1</v>
      </c>
      <c r="D694" s="233">
        <v>1</v>
      </c>
      <c r="E694" s="20"/>
      <c r="F694" s="27"/>
      <c r="G694" s="28"/>
      <c r="H694" s="27"/>
      <c r="I694" s="20"/>
      <c r="J694" s="24"/>
      <c r="K694" s="423"/>
    </row>
    <row r="695" spans="1:11" ht="15.75" customHeight="1" x14ac:dyDescent="0.25">
      <c r="A695" s="529" t="s">
        <v>116</v>
      </c>
      <c r="B695" s="233"/>
      <c r="C695" s="271">
        <v>116</v>
      </c>
      <c r="D695" s="271">
        <v>116</v>
      </c>
      <c r="E695" s="20"/>
      <c r="F695" s="27"/>
      <c r="G695" s="28"/>
      <c r="H695" s="27"/>
      <c r="I695" s="20"/>
      <c r="J695" s="24"/>
      <c r="K695" s="423"/>
    </row>
    <row r="696" spans="1:11" ht="15.75" customHeight="1" x14ac:dyDescent="0.25">
      <c r="A696" s="531" t="s">
        <v>161</v>
      </c>
      <c r="B696" s="233" t="s">
        <v>228</v>
      </c>
      <c r="C696" s="270"/>
      <c r="D696" s="271"/>
      <c r="E696" s="28">
        <v>11</v>
      </c>
      <c r="F696" s="27">
        <v>14.1</v>
      </c>
      <c r="G696" s="28">
        <v>25</v>
      </c>
      <c r="H696" s="27">
        <v>270</v>
      </c>
      <c r="I696" s="20">
        <v>0.33</v>
      </c>
      <c r="J696" s="24" t="s">
        <v>429</v>
      </c>
      <c r="K696" s="423"/>
    </row>
    <row r="697" spans="1:11" ht="15.75" customHeight="1" x14ac:dyDescent="0.25">
      <c r="A697" s="529" t="s">
        <v>307</v>
      </c>
      <c r="B697" s="248"/>
      <c r="C697" s="247">
        <v>74</v>
      </c>
      <c r="D697" s="271">
        <v>74</v>
      </c>
      <c r="E697" s="28"/>
      <c r="F697" s="27"/>
      <c r="G697" s="28"/>
      <c r="H697" s="27"/>
      <c r="I697" s="23"/>
      <c r="J697" s="24"/>
      <c r="K697" s="423"/>
    </row>
    <row r="698" spans="1:11" ht="15.75" customHeight="1" x14ac:dyDescent="0.25">
      <c r="A698" s="529" t="s">
        <v>164</v>
      </c>
      <c r="B698" s="248"/>
      <c r="C698" s="270"/>
      <c r="D698" s="271">
        <v>47</v>
      </c>
      <c r="E698" s="28"/>
      <c r="F698" s="27"/>
      <c r="G698" s="28"/>
      <c r="H698" s="27"/>
      <c r="I698" s="20"/>
      <c r="J698" s="24"/>
      <c r="K698" s="423"/>
    </row>
    <row r="699" spans="1:11" ht="15.75" customHeight="1" x14ac:dyDescent="0.25">
      <c r="A699" s="529" t="s">
        <v>59</v>
      </c>
      <c r="B699" s="233"/>
      <c r="C699" s="270">
        <v>48.75</v>
      </c>
      <c r="D699" s="271">
        <v>39</v>
      </c>
      <c r="E699" s="28"/>
      <c r="F699" s="27"/>
      <c r="G699" s="28"/>
      <c r="H699" s="27"/>
      <c r="I699" s="20"/>
      <c r="J699" s="24"/>
      <c r="K699" s="423"/>
    </row>
    <row r="700" spans="1:11" ht="15.75" customHeight="1" x14ac:dyDescent="0.25">
      <c r="A700" s="529" t="s">
        <v>51</v>
      </c>
      <c r="B700" s="233"/>
      <c r="C700" s="270">
        <v>70.5</v>
      </c>
      <c r="D700" s="271">
        <v>53</v>
      </c>
      <c r="E700" s="28"/>
      <c r="F700" s="27"/>
      <c r="G700" s="28"/>
      <c r="H700" s="27"/>
      <c r="I700" s="20"/>
      <c r="J700" s="24"/>
      <c r="K700" s="423"/>
    </row>
    <row r="701" spans="1:11" ht="15.75" customHeight="1" x14ac:dyDescent="0.25">
      <c r="A701" s="529" t="s">
        <v>47</v>
      </c>
      <c r="B701" s="233"/>
      <c r="C701" s="249">
        <v>22.86</v>
      </c>
      <c r="D701" s="271">
        <v>19.2</v>
      </c>
      <c r="E701" s="28"/>
      <c r="F701" s="27"/>
      <c r="G701" s="28"/>
      <c r="H701" s="27"/>
      <c r="I701" s="20"/>
      <c r="J701" s="24"/>
      <c r="K701" s="423"/>
    </row>
    <row r="702" spans="1:11" ht="15.75" customHeight="1" x14ac:dyDescent="0.25">
      <c r="A702" s="529" t="s">
        <v>52</v>
      </c>
      <c r="B702" s="233"/>
      <c r="C702" s="249">
        <v>40</v>
      </c>
      <c r="D702" s="271">
        <v>32</v>
      </c>
      <c r="E702" s="28"/>
      <c r="F702" s="27"/>
      <c r="G702" s="28"/>
      <c r="H702" s="27"/>
      <c r="I702" s="20"/>
      <c r="J702" s="24"/>
      <c r="K702" s="423"/>
    </row>
    <row r="703" spans="1:11" ht="15.75" customHeight="1" x14ac:dyDescent="0.25">
      <c r="A703" s="532" t="s">
        <v>484</v>
      </c>
      <c r="B703" s="233"/>
      <c r="C703" s="249">
        <v>1</v>
      </c>
      <c r="D703" s="271">
        <v>1</v>
      </c>
      <c r="E703" s="28"/>
      <c r="F703" s="27"/>
      <c r="G703" s="28"/>
      <c r="H703" s="27"/>
      <c r="I703" s="20"/>
      <c r="J703" s="24"/>
      <c r="K703" s="423"/>
    </row>
    <row r="704" spans="1:11" ht="15.75" customHeight="1" x14ac:dyDescent="0.25">
      <c r="A704" s="529" t="s">
        <v>53</v>
      </c>
      <c r="B704" s="233"/>
      <c r="C704" s="249">
        <v>3</v>
      </c>
      <c r="D704" s="271">
        <v>3</v>
      </c>
      <c r="E704" s="28"/>
      <c r="F704" s="27"/>
      <c r="G704" s="28"/>
      <c r="H704" s="27"/>
      <c r="I704" s="20"/>
      <c r="J704" s="24"/>
      <c r="K704" s="423"/>
    </row>
    <row r="705" spans="1:11" ht="15.75" customHeight="1" x14ac:dyDescent="0.25">
      <c r="A705" s="536" t="s">
        <v>229</v>
      </c>
      <c r="B705" s="233"/>
      <c r="C705" s="249"/>
      <c r="D705" s="271">
        <v>54</v>
      </c>
      <c r="E705" s="28"/>
      <c r="F705" s="27"/>
      <c r="G705" s="28"/>
      <c r="H705" s="27"/>
      <c r="I705" s="20"/>
      <c r="J705" s="24"/>
      <c r="K705" s="423"/>
    </row>
    <row r="706" spans="1:11" ht="15.75" customHeight="1" x14ac:dyDescent="0.25">
      <c r="A706" s="529" t="s">
        <v>60</v>
      </c>
      <c r="B706" s="248"/>
      <c r="C706" s="249">
        <v>2</v>
      </c>
      <c r="D706" s="271">
        <v>2</v>
      </c>
      <c r="E706" s="28"/>
      <c r="F706" s="27"/>
      <c r="G706" s="28"/>
      <c r="H706" s="27"/>
      <c r="I706" s="20"/>
      <c r="J706" s="24"/>
      <c r="K706" s="423"/>
    </row>
    <row r="707" spans="1:11" ht="15.75" customHeight="1" x14ac:dyDescent="0.25">
      <c r="A707" s="529" t="s">
        <v>33</v>
      </c>
      <c r="B707" s="248"/>
      <c r="C707" s="270">
        <v>2.8</v>
      </c>
      <c r="D707" s="271">
        <v>2.8</v>
      </c>
      <c r="E707" s="28"/>
      <c r="F707" s="27"/>
      <c r="G707" s="28"/>
      <c r="H707" s="27"/>
      <c r="I707" s="20"/>
      <c r="J707" s="24"/>
      <c r="K707" s="423"/>
    </row>
    <row r="708" spans="1:11" ht="15.75" customHeight="1" x14ac:dyDescent="0.25">
      <c r="A708" s="529" t="s">
        <v>116</v>
      </c>
      <c r="B708" s="248"/>
      <c r="C708" s="249">
        <v>41</v>
      </c>
      <c r="D708" s="271">
        <v>41</v>
      </c>
      <c r="E708" s="28"/>
      <c r="F708" s="27"/>
      <c r="G708" s="28"/>
      <c r="H708" s="27"/>
      <c r="I708" s="20"/>
      <c r="J708" s="24"/>
      <c r="K708" s="423"/>
    </row>
    <row r="709" spans="1:11" ht="15.75" customHeight="1" x14ac:dyDescent="0.25">
      <c r="A709" s="529" t="s">
        <v>32</v>
      </c>
      <c r="B709" s="248"/>
      <c r="C709" s="249">
        <v>0.5</v>
      </c>
      <c r="D709" s="271">
        <v>0.5</v>
      </c>
      <c r="E709" s="28"/>
      <c r="F709" s="27"/>
      <c r="G709" s="28"/>
      <c r="H709" s="27"/>
      <c r="I709" s="20"/>
      <c r="J709" s="24"/>
      <c r="K709" s="423"/>
    </row>
    <row r="710" spans="1:11" ht="15.75" customHeight="1" x14ac:dyDescent="0.25">
      <c r="A710" s="529" t="s">
        <v>47</v>
      </c>
      <c r="B710" s="248"/>
      <c r="C710" s="249">
        <v>1.07</v>
      </c>
      <c r="D710" s="271">
        <v>0.9</v>
      </c>
      <c r="E710" s="28"/>
      <c r="F710" s="27"/>
      <c r="G710" s="28"/>
      <c r="H710" s="27"/>
      <c r="I710" s="20"/>
      <c r="J710" s="24"/>
      <c r="K710" s="423"/>
    </row>
    <row r="711" spans="1:11" ht="15.75" customHeight="1" x14ac:dyDescent="0.25">
      <c r="A711" s="529" t="s">
        <v>52</v>
      </c>
      <c r="B711" s="248"/>
      <c r="C711" s="249">
        <v>3.75</v>
      </c>
      <c r="D711" s="271">
        <v>3</v>
      </c>
      <c r="E711" s="28"/>
      <c r="F711" s="27"/>
      <c r="G711" s="28"/>
      <c r="H711" s="27"/>
      <c r="I711" s="20"/>
      <c r="J711" s="24"/>
      <c r="K711" s="423"/>
    </row>
    <row r="712" spans="1:11" ht="15.75" customHeight="1" x14ac:dyDescent="0.25">
      <c r="A712" s="532" t="s">
        <v>484</v>
      </c>
      <c r="B712" s="248"/>
      <c r="C712" s="249">
        <v>0.6</v>
      </c>
      <c r="D712" s="271">
        <v>0.6</v>
      </c>
      <c r="E712" s="28"/>
      <c r="F712" s="27"/>
      <c r="G712" s="28"/>
      <c r="H712" s="27"/>
      <c r="I712" s="20"/>
      <c r="J712" s="24"/>
      <c r="K712" s="423"/>
    </row>
    <row r="713" spans="1:11" ht="15.75" customHeight="1" x14ac:dyDescent="0.25">
      <c r="A713" s="531" t="s">
        <v>97</v>
      </c>
      <c r="B713" s="233">
        <v>130</v>
      </c>
      <c r="C713" s="247"/>
      <c r="D713" s="234"/>
      <c r="E713" s="20"/>
      <c r="F713" s="27"/>
      <c r="G713" s="28">
        <v>13</v>
      </c>
      <c r="H713" s="20">
        <v>52</v>
      </c>
      <c r="I713" s="27"/>
      <c r="J713" s="24" t="s">
        <v>417</v>
      </c>
      <c r="K713" s="423"/>
    </row>
    <row r="714" spans="1:11" ht="15.75" customHeight="1" x14ac:dyDescent="0.25">
      <c r="A714" s="529" t="s">
        <v>99</v>
      </c>
      <c r="B714" s="233"/>
      <c r="C714" s="247">
        <v>15.2</v>
      </c>
      <c r="D714" s="234">
        <v>15.2</v>
      </c>
      <c r="E714" s="20"/>
      <c r="F714" s="27"/>
      <c r="G714" s="28"/>
      <c r="H714" s="20"/>
      <c r="I714" s="27"/>
      <c r="J714" s="24"/>
      <c r="K714" s="423"/>
    </row>
    <row r="715" spans="1:11" ht="15.75" customHeight="1" x14ac:dyDescent="0.25">
      <c r="A715" s="529" t="s">
        <v>32</v>
      </c>
      <c r="B715" s="233"/>
      <c r="C715" s="247">
        <v>6</v>
      </c>
      <c r="D715" s="234">
        <v>6</v>
      </c>
      <c r="E715" s="20"/>
      <c r="F715" s="27"/>
      <c r="G715" s="28"/>
      <c r="H715" s="20"/>
      <c r="I715" s="27"/>
      <c r="J715" s="24"/>
      <c r="K715" s="423"/>
    </row>
    <row r="716" spans="1:11" ht="15.75" customHeight="1" x14ac:dyDescent="0.25">
      <c r="A716" s="529" t="s">
        <v>81</v>
      </c>
      <c r="B716" s="233"/>
      <c r="C716" s="234">
        <v>130</v>
      </c>
      <c r="D716" s="234">
        <v>130</v>
      </c>
      <c r="E716" s="27"/>
      <c r="F716" s="27"/>
      <c r="G716" s="27"/>
      <c r="H716" s="27"/>
      <c r="I716" s="27"/>
      <c r="J716" s="24"/>
      <c r="K716" s="423"/>
    </row>
    <row r="717" spans="1:11" ht="15.75" customHeight="1" thickBot="1" x14ac:dyDescent="0.3">
      <c r="A717" s="531" t="s">
        <v>291</v>
      </c>
      <c r="B717" s="233">
        <v>30</v>
      </c>
      <c r="C717" s="233">
        <v>30</v>
      </c>
      <c r="D717" s="249">
        <v>30</v>
      </c>
      <c r="E717" s="26">
        <v>1.98</v>
      </c>
      <c r="F717" s="33">
        <v>0.36</v>
      </c>
      <c r="G717" s="26">
        <v>11.88</v>
      </c>
      <c r="H717" s="33">
        <v>59.4</v>
      </c>
      <c r="I717" s="34"/>
      <c r="J717" s="16" t="s">
        <v>434</v>
      </c>
      <c r="K717" s="424"/>
    </row>
    <row r="718" spans="1:11" ht="15.75" customHeight="1" thickBot="1" x14ac:dyDescent="0.3">
      <c r="A718" s="533" t="s">
        <v>41</v>
      </c>
      <c r="B718" s="451">
        <v>567</v>
      </c>
      <c r="C718" s="458"/>
      <c r="D718" s="459"/>
      <c r="E718" s="96">
        <f>E682+E688+E696+E713+E717</f>
        <v>18.16</v>
      </c>
      <c r="F718" s="96">
        <f t="shared" ref="F718:I718" si="30">F682+F688+F696+F713+F717</f>
        <v>16.350000000000001</v>
      </c>
      <c r="G718" s="96">
        <f t="shared" si="30"/>
        <v>65.08</v>
      </c>
      <c r="H718" s="96">
        <f t="shared" si="30"/>
        <v>479.95</v>
      </c>
      <c r="I718" s="96">
        <f t="shared" si="30"/>
        <v>12.08</v>
      </c>
      <c r="J718" s="166"/>
      <c r="K718" s="188">
        <f>(H718*K742/H742)*100</f>
        <v>33.704590622125153</v>
      </c>
    </row>
    <row r="719" spans="1:11" ht="15.75" customHeight="1" x14ac:dyDescent="0.25">
      <c r="A719" s="534" t="s">
        <v>64</v>
      </c>
      <c r="B719" s="470"/>
      <c r="C719" s="495"/>
      <c r="D719" s="454"/>
      <c r="E719" s="8"/>
      <c r="F719" s="8"/>
      <c r="G719" s="8"/>
      <c r="H719" s="8"/>
      <c r="I719" s="57"/>
      <c r="J719" s="110"/>
      <c r="K719" s="422"/>
    </row>
    <row r="720" spans="1:11" ht="15.75" customHeight="1" x14ac:dyDescent="0.25">
      <c r="A720" s="531" t="s">
        <v>314</v>
      </c>
      <c r="B720" s="241">
        <v>150</v>
      </c>
      <c r="C720" s="245"/>
      <c r="D720" s="241"/>
      <c r="E720" s="141">
        <v>4.3499999999999996</v>
      </c>
      <c r="F720" s="141">
        <v>3.75</v>
      </c>
      <c r="G720" s="141">
        <v>6.3</v>
      </c>
      <c r="H720" s="141">
        <v>76</v>
      </c>
      <c r="I720" s="141">
        <v>0.45</v>
      </c>
      <c r="J720" s="24" t="s">
        <v>248</v>
      </c>
      <c r="K720" s="423"/>
    </row>
    <row r="721" spans="1:11" ht="26.25" customHeight="1" x14ac:dyDescent="0.25">
      <c r="A721" s="529" t="s">
        <v>550</v>
      </c>
      <c r="B721" s="241"/>
      <c r="C721" s="245">
        <v>155</v>
      </c>
      <c r="D721" s="241">
        <v>150</v>
      </c>
      <c r="E721" s="141"/>
      <c r="F721" s="142"/>
      <c r="G721" s="141"/>
      <c r="H721" s="142"/>
      <c r="I721" s="140"/>
      <c r="J721" s="24"/>
      <c r="K721" s="423"/>
    </row>
    <row r="722" spans="1:11" ht="15.75" customHeight="1" x14ac:dyDescent="0.25">
      <c r="A722" s="531" t="s">
        <v>67</v>
      </c>
      <c r="B722" s="251">
        <v>10</v>
      </c>
      <c r="C722" s="267">
        <v>10</v>
      </c>
      <c r="D722" s="267">
        <v>10</v>
      </c>
      <c r="E722" s="129">
        <v>0.39</v>
      </c>
      <c r="F722" s="124">
        <v>3.06</v>
      </c>
      <c r="G722" s="124">
        <v>6.25</v>
      </c>
      <c r="H722" s="124">
        <v>54.2</v>
      </c>
      <c r="I722" s="124"/>
      <c r="J722" s="66" t="s">
        <v>438</v>
      </c>
      <c r="K722" s="423"/>
    </row>
    <row r="723" spans="1:11" ht="15.75" customHeight="1" x14ac:dyDescent="0.25">
      <c r="A723" s="529" t="s">
        <v>100</v>
      </c>
      <c r="B723" s="489"/>
      <c r="C723" s="308"/>
      <c r="D723" s="308"/>
      <c r="E723" s="151"/>
      <c r="F723" s="151"/>
      <c r="G723" s="151"/>
      <c r="H723" s="151"/>
      <c r="I723" s="151"/>
      <c r="J723" s="175"/>
      <c r="K723" s="424"/>
    </row>
    <row r="724" spans="1:11" ht="15.75" customHeight="1" x14ac:dyDescent="0.25">
      <c r="A724" s="537"/>
      <c r="B724" s="460">
        <v>160</v>
      </c>
      <c r="C724" s="289"/>
      <c r="D724" s="289"/>
      <c r="E724" s="150">
        <f>E720+E722</f>
        <v>4.7399999999999993</v>
      </c>
      <c r="F724" s="150">
        <f t="shared" ref="F724:I724" si="31">F720+F722</f>
        <v>6.8100000000000005</v>
      </c>
      <c r="G724" s="150">
        <f t="shared" si="31"/>
        <v>12.55</v>
      </c>
      <c r="H724" s="150">
        <f t="shared" si="31"/>
        <v>130.19999999999999</v>
      </c>
      <c r="I724" s="150">
        <f t="shared" si="31"/>
        <v>0.45</v>
      </c>
      <c r="J724" s="167"/>
      <c r="K724" s="188">
        <f>(H724*K742/H742)*100</f>
        <v>9.143322635692666</v>
      </c>
    </row>
    <row r="725" spans="1:11" ht="15.75" customHeight="1" x14ac:dyDescent="0.25">
      <c r="A725" s="538" t="s">
        <v>388</v>
      </c>
      <c r="B725" s="233"/>
      <c r="C725" s="247"/>
      <c r="D725" s="234"/>
      <c r="E725" s="20"/>
      <c r="F725" s="27"/>
      <c r="G725" s="28"/>
      <c r="H725" s="20"/>
      <c r="I725" s="20"/>
      <c r="J725" s="24"/>
      <c r="K725" s="422"/>
    </row>
    <row r="726" spans="1:11" ht="27.75" customHeight="1" x14ac:dyDescent="0.25">
      <c r="A726" s="531" t="s">
        <v>305</v>
      </c>
      <c r="B726" s="248" t="s">
        <v>230</v>
      </c>
      <c r="C726" s="249"/>
      <c r="D726" s="233"/>
      <c r="E726" s="20">
        <v>14.7</v>
      </c>
      <c r="F726" s="27">
        <v>14.6</v>
      </c>
      <c r="G726" s="28">
        <v>19.2</v>
      </c>
      <c r="H726" s="27">
        <v>268</v>
      </c>
      <c r="I726" s="20">
        <v>2.2000000000000002</v>
      </c>
      <c r="J726" s="24" t="s">
        <v>231</v>
      </c>
      <c r="K726" s="423"/>
    </row>
    <row r="727" spans="1:11" ht="15.75" customHeight="1" x14ac:dyDescent="0.25">
      <c r="A727" s="529" t="s">
        <v>102</v>
      </c>
      <c r="B727" s="248"/>
      <c r="C727" s="249">
        <v>70.3</v>
      </c>
      <c r="D727" s="233">
        <v>69</v>
      </c>
      <c r="E727" s="20"/>
      <c r="F727" s="27"/>
      <c r="G727" s="28"/>
      <c r="H727" s="27"/>
      <c r="I727" s="20"/>
      <c r="J727" s="24"/>
      <c r="K727" s="423"/>
    </row>
    <row r="728" spans="1:11" ht="15.75" customHeight="1" x14ac:dyDescent="0.25">
      <c r="A728" s="529" t="s">
        <v>103</v>
      </c>
      <c r="B728" s="248"/>
      <c r="C728" s="249">
        <v>5</v>
      </c>
      <c r="D728" s="233">
        <v>5</v>
      </c>
      <c r="E728" s="20"/>
      <c r="F728" s="27"/>
      <c r="G728" s="28"/>
      <c r="H728" s="27"/>
      <c r="I728" s="20"/>
      <c r="J728" s="24"/>
      <c r="K728" s="423"/>
    </row>
    <row r="729" spans="1:11" ht="15.75" customHeight="1" x14ac:dyDescent="0.25">
      <c r="A729" s="529" t="s">
        <v>48</v>
      </c>
      <c r="B729" s="248"/>
      <c r="C729" s="249">
        <v>3.6</v>
      </c>
      <c r="D729" s="233">
        <v>3</v>
      </c>
      <c r="E729" s="20"/>
      <c r="F729" s="27"/>
      <c r="G729" s="28"/>
      <c r="H729" s="27"/>
      <c r="I729" s="20"/>
      <c r="J729" s="24"/>
      <c r="K729" s="423"/>
    </row>
    <row r="730" spans="1:11" ht="15.75" customHeight="1" x14ac:dyDescent="0.25">
      <c r="A730" s="529" t="s">
        <v>32</v>
      </c>
      <c r="B730" s="248"/>
      <c r="C730" s="249">
        <v>6</v>
      </c>
      <c r="D730" s="233">
        <v>6</v>
      </c>
      <c r="E730" s="20"/>
      <c r="F730" s="27"/>
      <c r="G730" s="28"/>
      <c r="H730" s="27"/>
      <c r="I730" s="23"/>
      <c r="J730" s="24"/>
      <c r="K730" s="423"/>
    </row>
    <row r="731" spans="1:11" ht="15.75" customHeight="1" x14ac:dyDescent="0.25">
      <c r="A731" s="529" t="s">
        <v>92</v>
      </c>
      <c r="B731" s="248"/>
      <c r="C731" s="249">
        <v>3</v>
      </c>
      <c r="D731" s="233">
        <v>3</v>
      </c>
      <c r="E731" s="20"/>
      <c r="F731" s="27"/>
      <c r="G731" s="28"/>
      <c r="H731" s="27"/>
      <c r="I731" s="23"/>
      <c r="J731" s="24"/>
      <c r="K731" s="423"/>
    </row>
    <row r="732" spans="1:11" ht="15.75" customHeight="1" x14ac:dyDescent="0.25">
      <c r="A732" s="529" t="s">
        <v>33</v>
      </c>
      <c r="B732" s="248"/>
      <c r="C732" s="249">
        <v>3</v>
      </c>
      <c r="D732" s="271">
        <v>3</v>
      </c>
      <c r="E732" s="20"/>
      <c r="F732" s="27"/>
      <c r="G732" s="28"/>
      <c r="H732" s="27"/>
      <c r="I732" s="23"/>
      <c r="J732" s="24"/>
      <c r="K732" s="423"/>
    </row>
    <row r="733" spans="1:11" ht="15.75" customHeight="1" x14ac:dyDescent="0.25">
      <c r="A733" s="529" t="s">
        <v>55</v>
      </c>
      <c r="B733" s="248"/>
      <c r="C733" s="249">
        <v>3</v>
      </c>
      <c r="D733" s="233">
        <v>3</v>
      </c>
      <c r="E733" s="20"/>
      <c r="F733" s="27"/>
      <c r="G733" s="28"/>
      <c r="H733" s="27"/>
      <c r="I733" s="23"/>
      <c r="J733" s="24"/>
      <c r="K733" s="423"/>
    </row>
    <row r="734" spans="1:11" ht="15.75" customHeight="1" x14ac:dyDescent="0.25">
      <c r="A734" s="532" t="s">
        <v>484</v>
      </c>
      <c r="B734" s="248"/>
      <c r="C734" s="249">
        <v>0.4</v>
      </c>
      <c r="D734" s="233">
        <v>0.4</v>
      </c>
      <c r="E734" s="20"/>
      <c r="F734" s="27"/>
      <c r="G734" s="28"/>
      <c r="H734" s="27"/>
      <c r="I734" s="23"/>
      <c r="J734" s="24"/>
      <c r="K734" s="423"/>
    </row>
    <row r="735" spans="1:11" ht="15.75" customHeight="1" x14ac:dyDescent="0.25">
      <c r="A735" s="529" t="s">
        <v>104</v>
      </c>
      <c r="B735" s="248"/>
      <c r="C735" s="249">
        <v>20</v>
      </c>
      <c r="D735" s="233">
        <v>20</v>
      </c>
      <c r="E735" s="28"/>
      <c r="F735" s="27"/>
      <c r="G735" s="28"/>
      <c r="H735" s="27"/>
      <c r="I735" s="38"/>
      <c r="J735" s="24"/>
      <c r="K735" s="423"/>
    </row>
    <row r="736" spans="1:11" ht="15.75" customHeight="1" x14ac:dyDescent="0.25">
      <c r="A736" s="531" t="s">
        <v>124</v>
      </c>
      <c r="B736" s="233" t="s">
        <v>389</v>
      </c>
      <c r="C736" s="249"/>
      <c r="D736" s="233"/>
      <c r="E736" s="34">
        <v>0.51</v>
      </c>
      <c r="F736" s="26">
        <v>0.21</v>
      </c>
      <c r="G736" s="33">
        <v>14.23</v>
      </c>
      <c r="H736" s="34">
        <v>61</v>
      </c>
      <c r="I736" s="26">
        <v>1.02</v>
      </c>
      <c r="J736" s="24" t="s">
        <v>421</v>
      </c>
      <c r="K736" s="423"/>
    </row>
    <row r="737" spans="1:11" ht="15.75" customHeight="1" x14ac:dyDescent="0.25">
      <c r="A737" s="529" t="s">
        <v>126</v>
      </c>
      <c r="B737" s="233"/>
      <c r="C737" s="249">
        <v>10</v>
      </c>
      <c r="D737" s="233">
        <v>10</v>
      </c>
      <c r="E737" s="34"/>
      <c r="F737" s="26"/>
      <c r="G737" s="33"/>
      <c r="H737" s="34"/>
      <c r="I737" s="26"/>
      <c r="J737" s="24"/>
      <c r="K737" s="423"/>
    </row>
    <row r="738" spans="1:11" ht="15.75" customHeight="1" x14ac:dyDescent="0.25">
      <c r="A738" s="529" t="s">
        <v>75</v>
      </c>
      <c r="B738" s="233"/>
      <c r="C738" s="249">
        <v>8</v>
      </c>
      <c r="D738" s="233">
        <v>8</v>
      </c>
      <c r="E738" s="34"/>
      <c r="F738" s="26"/>
      <c r="G738" s="34"/>
      <c r="H738" s="34"/>
      <c r="I738" s="26"/>
      <c r="J738" s="24"/>
      <c r="K738" s="423"/>
    </row>
    <row r="739" spans="1:11" ht="15.75" customHeight="1" x14ac:dyDescent="0.25">
      <c r="A739" s="529" t="s">
        <v>31</v>
      </c>
      <c r="B739" s="233"/>
      <c r="C739" s="233">
        <v>150</v>
      </c>
      <c r="D739" s="233">
        <v>150</v>
      </c>
      <c r="E739" s="26"/>
      <c r="F739" s="33"/>
      <c r="G739" s="26"/>
      <c r="H739" s="33"/>
      <c r="I739" s="26"/>
      <c r="J739" s="24"/>
      <c r="K739" s="423"/>
    </row>
    <row r="740" spans="1:11" ht="15.75" customHeight="1" thickBot="1" x14ac:dyDescent="0.3">
      <c r="A740" s="531" t="s">
        <v>406</v>
      </c>
      <c r="B740" s="255">
        <v>30</v>
      </c>
      <c r="C740" s="254">
        <v>30</v>
      </c>
      <c r="D740" s="234">
        <v>30</v>
      </c>
      <c r="E740" s="27">
        <v>2.2799999999999998</v>
      </c>
      <c r="F740" s="28">
        <v>0.24</v>
      </c>
      <c r="G740" s="27">
        <v>14.76</v>
      </c>
      <c r="H740" s="28">
        <v>70.5</v>
      </c>
      <c r="I740" s="27">
        <v>0</v>
      </c>
      <c r="J740" s="16" t="s">
        <v>435</v>
      </c>
      <c r="K740" s="424"/>
    </row>
    <row r="741" spans="1:11" ht="15.75" customHeight="1" thickBot="1" x14ac:dyDescent="0.3">
      <c r="A741" s="533" t="s">
        <v>41</v>
      </c>
      <c r="B741" s="451">
        <v>283</v>
      </c>
      <c r="C741" s="238"/>
      <c r="D741" s="230"/>
      <c r="E741" s="96">
        <f>E726+E736+E740</f>
        <v>17.489999999999998</v>
      </c>
      <c r="F741" s="96">
        <f t="shared" ref="F741:I741" si="32">F726+F736+F740</f>
        <v>15.05</v>
      </c>
      <c r="G741" s="96">
        <f t="shared" si="32"/>
        <v>48.19</v>
      </c>
      <c r="H741" s="96">
        <f t="shared" si="32"/>
        <v>399.5</v>
      </c>
      <c r="I741" s="96">
        <f t="shared" si="32"/>
        <v>3.22</v>
      </c>
      <c r="J741" s="166"/>
      <c r="K741" s="188">
        <f>(H741*K742/H742)*100</f>
        <v>28.054972296153764</v>
      </c>
    </row>
    <row r="742" spans="1:11" ht="15.75" customHeight="1" thickBot="1" x14ac:dyDescent="0.3">
      <c r="A742" s="533" t="s">
        <v>76</v>
      </c>
      <c r="B742" s="473">
        <f>B674+B680+B718+B724+B741</f>
        <v>1615</v>
      </c>
      <c r="C742" s="473"/>
      <c r="D742" s="473"/>
      <c r="E742" s="105">
        <f t="shared" ref="E742:I742" si="33">E674+E680+E718+E724+E741</f>
        <v>50.06</v>
      </c>
      <c r="F742" s="105">
        <f t="shared" si="33"/>
        <v>48.210000000000008</v>
      </c>
      <c r="G742" s="105">
        <f t="shared" si="33"/>
        <v>197.21</v>
      </c>
      <c r="H742" s="105">
        <f t="shared" si="33"/>
        <v>1423.99</v>
      </c>
      <c r="I742" s="105">
        <f t="shared" si="33"/>
        <v>26.3</v>
      </c>
      <c r="J742" s="105"/>
      <c r="K742" s="187">
        <v>1</v>
      </c>
    </row>
    <row r="743" spans="1:11" ht="15.75" customHeight="1" x14ac:dyDescent="0.25">
      <c r="A743" s="529"/>
      <c r="B743" s="491"/>
      <c r="C743" s="436"/>
      <c r="D743" s="552"/>
      <c r="E743" s="28"/>
      <c r="F743" s="28"/>
      <c r="G743" s="28"/>
      <c r="H743" s="28"/>
      <c r="I743" s="38"/>
      <c r="J743" s="7"/>
      <c r="K743" s="539"/>
    </row>
    <row r="744" spans="1:11" ht="15.75" customHeight="1" thickBot="1" x14ac:dyDescent="0.3">
      <c r="A744" s="536" t="s">
        <v>169</v>
      </c>
      <c r="B744" s="440"/>
      <c r="C744" s="432"/>
      <c r="D744" s="436"/>
      <c r="E744" s="38"/>
      <c r="F744" s="38"/>
      <c r="G744" s="38"/>
      <c r="H744" s="38"/>
      <c r="I744" s="38"/>
      <c r="J744" s="90"/>
      <c r="K744" s="539"/>
    </row>
    <row r="745" spans="1:11" ht="15.75" customHeight="1" x14ac:dyDescent="0.25">
      <c r="A745" s="540" t="s">
        <v>7</v>
      </c>
      <c r="B745" s="382" t="s">
        <v>8</v>
      </c>
      <c r="C745" s="382" t="s">
        <v>9</v>
      </c>
      <c r="D745" s="382" t="s">
        <v>9</v>
      </c>
      <c r="E745" s="416" t="s">
        <v>232</v>
      </c>
      <c r="F745" s="417"/>
      <c r="G745" s="418"/>
      <c r="H745" s="8" t="s">
        <v>11</v>
      </c>
      <c r="I745" s="91" t="s">
        <v>12</v>
      </c>
      <c r="J745" s="79" t="s">
        <v>78</v>
      </c>
      <c r="K745" s="425" t="s">
        <v>443</v>
      </c>
    </row>
    <row r="746" spans="1:11" ht="15.75" customHeight="1" thickBot="1" x14ac:dyDescent="0.3">
      <c r="A746" s="529" t="s">
        <v>14</v>
      </c>
      <c r="B746" s="239" t="s">
        <v>15</v>
      </c>
      <c r="C746" s="239" t="s">
        <v>16</v>
      </c>
      <c r="D746" s="239" t="s">
        <v>16</v>
      </c>
      <c r="E746" s="58"/>
      <c r="F746" s="40"/>
      <c r="G746" s="40"/>
      <c r="H746" s="15" t="s">
        <v>208</v>
      </c>
      <c r="I746" s="38"/>
      <c r="J746" s="29" t="s">
        <v>79</v>
      </c>
      <c r="K746" s="425"/>
    </row>
    <row r="747" spans="1:11" ht="15.75" customHeight="1" thickBot="1" x14ac:dyDescent="0.3">
      <c r="A747" s="530"/>
      <c r="B747" s="445"/>
      <c r="C747" s="446" t="s">
        <v>18</v>
      </c>
      <c r="D747" s="446" t="s">
        <v>19</v>
      </c>
      <c r="E747" s="18" t="s">
        <v>20</v>
      </c>
      <c r="F747" s="18" t="s">
        <v>21</v>
      </c>
      <c r="G747" s="41" t="s">
        <v>22</v>
      </c>
      <c r="H747" s="18" t="s">
        <v>23</v>
      </c>
      <c r="I747" s="19" t="s">
        <v>24</v>
      </c>
      <c r="J747" s="181"/>
      <c r="K747" s="425"/>
    </row>
    <row r="748" spans="1:11" ht="15.75" customHeight="1" x14ac:dyDescent="0.25">
      <c r="A748" s="534" t="s">
        <v>25</v>
      </c>
      <c r="B748" s="382"/>
      <c r="C748" s="504"/>
      <c r="D748" s="358"/>
      <c r="E748" s="57"/>
      <c r="F748" s="21"/>
      <c r="G748" s="55"/>
      <c r="H748" s="57"/>
      <c r="I748" s="57"/>
      <c r="J748" s="6"/>
      <c r="K748" s="422"/>
    </row>
    <row r="749" spans="1:11" ht="29.25" customHeight="1" x14ac:dyDescent="0.25">
      <c r="A749" s="531" t="s">
        <v>400</v>
      </c>
      <c r="B749" s="233" t="s">
        <v>209</v>
      </c>
      <c r="C749" s="234"/>
      <c r="D749" s="234"/>
      <c r="E749" s="20">
        <v>4.5</v>
      </c>
      <c r="F749" s="27">
        <v>6.1</v>
      </c>
      <c r="G749" s="27">
        <v>22</v>
      </c>
      <c r="H749" s="20">
        <v>161</v>
      </c>
      <c r="I749" s="27">
        <v>0.16</v>
      </c>
      <c r="J749" s="24" t="s">
        <v>170</v>
      </c>
      <c r="K749" s="423"/>
    </row>
    <row r="750" spans="1:11" ht="15.75" customHeight="1" x14ac:dyDescent="0.25">
      <c r="A750" s="529" t="s">
        <v>167</v>
      </c>
      <c r="B750" s="233"/>
      <c r="C750" s="234">
        <v>19</v>
      </c>
      <c r="D750" s="234">
        <v>19</v>
      </c>
      <c r="E750" s="27"/>
      <c r="F750" s="28"/>
      <c r="G750" s="27"/>
      <c r="H750" s="28"/>
      <c r="I750" s="27"/>
      <c r="J750" s="24"/>
      <c r="K750" s="423"/>
    </row>
    <row r="751" spans="1:11" ht="15.75" customHeight="1" x14ac:dyDescent="0.25">
      <c r="A751" s="529" t="s">
        <v>30</v>
      </c>
      <c r="B751" s="233"/>
      <c r="C751" s="234">
        <v>132</v>
      </c>
      <c r="D751" s="234">
        <v>132</v>
      </c>
      <c r="E751" s="27"/>
      <c r="F751" s="28"/>
      <c r="G751" s="27"/>
      <c r="H751" s="28"/>
      <c r="I751" s="27"/>
      <c r="J751" s="24"/>
      <c r="K751" s="423"/>
    </row>
    <row r="752" spans="1:11" ht="15.75" customHeight="1" x14ac:dyDescent="0.25">
      <c r="A752" s="529" t="s">
        <v>32</v>
      </c>
      <c r="B752" s="233"/>
      <c r="C752" s="234">
        <v>4</v>
      </c>
      <c r="D752" s="234">
        <v>4</v>
      </c>
      <c r="E752" s="27"/>
      <c r="F752" s="28"/>
      <c r="G752" s="27"/>
      <c r="H752" s="28"/>
      <c r="I752" s="27"/>
      <c r="J752" s="24"/>
      <c r="K752" s="423"/>
    </row>
    <row r="753" spans="1:11" ht="15.75" customHeight="1" x14ac:dyDescent="0.25">
      <c r="A753" s="532" t="s">
        <v>484</v>
      </c>
      <c r="B753" s="233"/>
      <c r="C753" s="234">
        <v>0.8</v>
      </c>
      <c r="D753" s="234">
        <v>0.8</v>
      </c>
      <c r="E753" s="27"/>
      <c r="F753" s="28"/>
      <c r="G753" s="27"/>
      <c r="H753" s="28"/>
      <c r="I753" s="27"/>
      <c r="J753" s="24"/>
      <c r="K753" s="423"/>
    </row>
    <row r="754" spans="1:11" ht="15.75" customHeight="1" x14ac:dyDescent="0.25">
      <c r="A754" s="529" t="s">
        <v>33</v>
      </c>
      <c r="B754" s="233"/>
      <c r="C754" s="234">
        <v>4</v>
      </c>
      <c r="D754" s="234">
        <v>4</v>
      </c>
      <c r="E754" s="27"/>
      <c r="F754" s="28"/>
      <c r="G754" s="27"/>
      <c r="H754" s="28"/>
      <c r="I754" s="27"/>
      <c r="J754" s="24"/>
      <c r="K754" s="423"/>
    </row>
    <row r="755" spans="1:11" ht="15.75" customHeight="1" x14ac:dyDescent="0.25">
      <c r="A755" s="531" t="s">
        <v>82</v>
      </c>
      <c r="B755" s="233">
        <v>160</v>
      </c>
      <c r="C755" s="448"/>
      <c r="D755" s="447"/>
      <c r="E755" s="20">
        <v>3.47</v>
      </c>
      <c r="F755" s="27">
        <v>2.99</v>
      </c>
      <c r="G755" s="27">
        <v>14.26</v>
      </c>
      <c r="H755" s="20">
        <v>97.9</v>
      </c>
      <c r="I755" s="20">
        <v>0.32</v>
      </c>
      <c r="J755" s="24" t="s">
        <v>83</v>
      </c>
      <c r="K755" s="423"/>
    </row>
    <row r="756" spans="1:11" ht="15.75" customHeight="1" x14ac:dyDescent="0.25">
      <c r="A756" s="529" t="s">
        <v>84</v>
      </c>
      <c r="B756" s="233"/>
      <c r="C756" s="278">
        <v>1.7</v>
      </c>
      <c r="D756" s="233">
        <v>1.7</v>
      </c>
      <c r="E756" s="20"/>
      <c r="F756" s="27"/>
      <c r="G756" s="27"/>
      <c r="H756" s="20"/>
      <c r="I756" s="20"/>
      <c r="J756" s="24"/>
      <c r="K756" s="423"/>
    </row>
    <row r="757" spans="1:11" ht="15.75" customHeight="1" x14ac:dyDescent="0.25">
      <c r="A757" s="529" t="s">
        <v>32</v>
      </c>
      <c r="B757" s="233"/>
      <c r="C757" s="278">
        <v>9</v>
      </c>
      <c r="D757" s="233">
        <v>9</v>
      </c>
      <c r="E757" s="20"/>
      <c r="F757" s="27"/>
      <c r="G757" s="27"/>
      <c r="H757" s="20"/>
      <c r="I757" s="20"/>
      <c r="J757" s="24"/>
      <c r="K757" s="423"/>
    </row>
    <row r="758" spans="1:11" ht="15.75" customHeight="1" x14ac:dyDescent="0.25">
      <c r="A758" s="529" t="s">
        <v>30</v>
      </c>
      <c r="B758" s="233"/>
      <c r="C758" s="278">
        <v>92</v>
      </c>
      <c r="D758" s="233">
        <v>92</v>
      </c>
      <c r="E758" s="20"/>
      <c r="F758" s="27"/>
      <c r="G758" s="27"/>
      <c r="H758" s="20"/>
      <c r="I758" s="20"/>
      <c r="J758" s="24"/>
      <c r="K758" s="423"/>
    </row>
    <row r="759" spans="1:11" ht="15.75" customHeight="1" x14ac:dyDescent="0.25">
      <c r="A759" s="529" t="s">
        <v>81</v>
      </c>
      <c r="B759" s="233"/>
      <c r="C759" s="278">
        <v>77</v>
      </c>
      <c r="D759" s="233">
        <v>77</v>
      </c>
      <c r="E759" s="20"/>
      <c r="F759" s="27"/>
      <c r="G759" s="28"/>
      <c r="H759" s="20"/>
      <c r="I759" s="20"/>
      <c r="J759" s="24"/>
      <c r="K759" s="423"/>
    </row>
    <row r="760" spans="1:11" ht="25.5" customHeight="1" x14ac:dyDescent="0.25">
      <c r="A760" s="531" t="s">
        <v>394</v>
      </c>
      <c r="B760" s="248" t="s">
        <v>214</v>
      </c>
      <c r="C760" s="443"/>
      <c r="D760" s="363"/>
      <c r="E760" s="20">
        <v>3.5</v>
      </c>
      <c r="F760" s="27">
        <v>5.95</v>
      </c>
      <c r="G760" s="28">
        <v>12.9</v>
      </c>
      <c r="H760" s="20">
        <v>119.6</v>
      </c>
      <c r="I760" s="20">
        <v>0.04</v>
      </c>
      <c r="J760" s="24" t="s">
        <v>215</v>
      </c>
      <c r="K760" s="423"/>
    </row>
    <row r="761" spans="1:11" ht="15.75" customHeight="1" x14ac:dyDescent="0.25">
      <c r="A761" s="529" t="s">
        <v>40</v>
      </c>
      <c r="B761" s="239"/>
      <c r="C761" s="278">
        <v>25</v>
      </c>
      <c r="D761" s="233">
        <v>25</v>
      </c>
      <c r="E761" s="34"/>
      <c r="F761" s="26"/>
      <c r="G761" s="26"/>
      <c r="H761" s="26"/>
      <c r="I761" s="34"/>
      <c r="J761" s="24"/>
      <c r="K761" s="423"/>
    </row>
    <row r="762" spans="1:11" ht="15.75" customHeight="1" x14ac:dyDescent="0.25">
      <c r="A762" s="529" t="s">
        <v>87</v>
      </c>
      <c r="B762" s="239"/>
      <c r="C762" s="278">
        <v>5.0999999999999996</v>
      </c>
      <c r="D762" s="233">
        <v>5</v>
      </c>
      <c r="E762" s="34"/>
      <c r="F762" s="26"/>
      <c r="G762" s="26"/>
      <c r="H762" s="26"/>
      <c r="I762" s="34"/>
      <c r="J762" s="24"/>
      <c r="K762" s="423"/>
    </row>
    <row r="763" spans="1:11" ht="15.75" customHeight="1" thickBot="1" x14ac:dyDescent="0.3">
      <c r="A763" s="529" t="s">
        <v>33</v>
      </c>
      <c r="B763" s="239"/>
      <c r="C763" s="278">
        <v>5</v>
      </c>
      <c r="D763" s="233">
        <v>5</v>
      </c>
      <c r="E763" s="34" t="s">
        <v>5</v>
      </c>
      <c r="F763" s="26"/>
      <c r="G763" s="26"/>
      <c r="H763" s="26"/>
      <c r="I763" s="34"/>
      <c r="J763" s="24"/>
      <c r="K763" s="424"/>
    </row>
    <row r="764" spans="1:11" ht="15.75" customHeight="1" thickBot="1" x14ac:dyDescent="0.3">
      <c r="A764" s="533" t="s">
        <v>41</v>
      </c>
      <c r="B764" s="449">
        <v>349</v>
      </c>
      <c r="C764" s="505"/>
      <c r="D764" s="446"/>
      <c r="E764" s="93">
        <f>E749+E755+E760</f>
        <v>11.47</v>
      </c>
      <c r="F764" s="93">
        <f t="shared" ref="F764:I764" si="34">F749+F755+F760</f>
        <v>15.04</v>
      </c>
      <c r="G764" s="93">
        <f t="shared" si="34"/>
        <v>49.16</v>
      </c>
      <c r="H764" s="93">
        <f t="shared" si="34"/>
        <v>378.5</v>
      </c>
      <c r="I764" s="93">
        <f t="shared" si="34"/>
        <v>0.52</v>
      </c>
      <c r="J764" s="166"/>
      <c r="K764" s="188">
        <f>(H764*K836/H836)*100</f>
        <v>30.350169592096933</v>
      </c>
    </row>
    <row r="765" spans="1:11" ht="15.75" customHeight="1" x14ac:dyDescent="0.25">
      <c r="A765" s="536" t="s">
        <v>42</v>
      </c>
      <c r="B765" s="248"/>
      <c r="C765" s="240"/>
      <c r="D765" s="382"/>
      <c r="E765" s="27"/>
      <c r="F765" s="28"/>
      <c r="G765" s="20"/>
      <c r="H765" s="392"/>
      <c r="I765" s="20"/>
      <c r="J765" s="24"/>
      <c r="K765" s="422"/>
    </row>
    <row r="766" spans="1:11" ht="15.75" customHeight="1" x14ac:dyDescent="0.25">
      <c r="A766" s="531" t="s">
        <v>65</v>
      </c>
      <c r="B766" s="241">
        <v>75</v>
      </c>
      <c r="C766" s="242">
        <v>75</v>
      </c>
      <c r="D766" s="241">
        <v>75</v>
      </c>
      <c r="E766" s="140">
        <v>0.6</v>
      </c>
      <c r="F766" s="141">
        <v>0.15</v>
      </c>
      <c r="G766" s="142">
        <v>5.63</v>
      </c>
      <c r="H766" s="141">
        <v>28.5</v>
      </c>
      <c r="I766" s="141">
        <v>28.5</v>
      </c>
      <c r="J766" s="24" t="s">
        <v>408</v>
      </c>
      <c r="K766" s="423"/>
    </row>
    <row r="767" spans="1:11" ht="28.5" customHeight="1" thickBot="1" x14ac:dyDescent="0.3">
      <c r="A767" s="529" t="s">
        <v>534</v>
      </c>
      <c r="B767" s="243"/>
      <c r="C767" s="244"/>
      <c r="D767" s="245"/>
      <c r="E767" s="140"/>
      <c r="F767" s="141"/>
      <c r="G767" s="142"/>
      <c r="H767" s="141"/>
      <c r="I767" s="143"/>
      <c r="J767" s="24"/>
      <c r="K767" s="424"/>
    </row>
    <row r="768" spans="1:11" ht="15.75" customHeight="1" thickBot="1" x14ac:dyDescent="0.3">
      <c r="A768" s="533" t="s">
        <v>41</v>
      </c>
      <c r="B768" s="451">
        <v>75</v>
      </c>
      <c r="C768" s="452"/>
      <c r="D768" s="453"/>
      <c r="E768" s="93">
        <f>E766</f>
        <v>0.6</v>
      </c>
      <c r="F768" s="93">
        <f t="shared" ref="F768:I768" si="35">F766</f>
        <v>0.15</v>
      </c>
      <c r="G768" s="93">
        <f t="shared" si="35"/>
        <v>5.63</v>
      </c>
      <c r="H768" s="93">
        <f t="shared" si="35"/>
        <v>28.5</v>
      </c>
      <c r="I768" s="93">
        <f t="shared" si="35"/>
        <v>28.5</v>
      </c>
      <c r="J768" s="166"/>
      <c r="K768" s="188">
        <f>(H768*K836/H836)*100</f>
        <v>2.2852835756268495</v>
      </c>
    </row>
    <row r="769" spans="1:11" ht="15.75" customHeight="1" x14ac:dyDescent="0.25">
      <c r="A769" s="534" t="s">
        <v>44</v>
      </c>
      <c r="B769" s="470"/>
      <c r="C769" s="470"/>
      <c r="D769" s="506"/>
      <c r="E769" s="392"/>
      <c r="F769" s="8"/>
      <c r="G769" s="393"/>
      <c r="H769" s="392"/>
      <c r="I769" s="57"/>
      <c r="J769" s="110"/>
      <c r="K769" s="422"/>
    </row>
    <row r="770" spans="1:11" ht="29.25" customHeight="1" x14ac:dyDescent="0.25">
      <c r="A770" s="531" t="s">
        <v>312</v>
      </c>
      <c r="B770" s="233">
        <v>30</v>
      </c>
      <c r="C770" s="247"/>
      <c r="D770" s="234"/>
      <c r="E770" s="28">
        <v>0.89</v>
      </c>
      <c r="F770" s="27">
        <v>1.56</v>
      </c>
      <c r="G770" s="28">
        <v>1.88</v>
      </c>
      <c r="H770" s="20">
        <v>25.08</v>
      </c>
      <c r="I770" s="27">
        <v>3.3</v>
      </c>
      <c r="J770" s="24" t="s">
        <v>379</v>
      </c>
      <c r="K770" s="423"/>
    </row>
    <row r="771" spans="1:11" ht="15.75" customHeight="1" x14ac:dyDescent="0.25">
      <c r="A771" s="532" t="s">
        <v>311</v>
      </c>
      <c r="B771" s="233"/>
      <c r="C771" s="247">
        <v>47.6</v>
      </c>
      <c r="D771" s="234">
        <v>28.5</v>
      </c>
      <c r="E771" s="83"/>
      <c r="F771" s="28"/>
      <c r="G771" s="129"/>
      <c r="H771" s="28"/>
      <c r="I771" s="27"/>
      <c r="J771" s="24"/>
      <c r="K771" s="423"/>
    </row>
    <row r="772" spans="1:11" ht="15.75" customHeight="1" x14ac:dyDescent="0.25">
      <c r="A772" s="532" t="s">
        <v>53</v>
      </c>
      <c r="B772" s="233"/>
      <c r="C772" s="247">
        <v>1.5</v>
      </c>
      <c r="D772" s="234">
        <v>1.5</v>
      </c>
      <c r="E772" s="83"/>
      <c r="F772" s="28"/>
      <c r="G772" s="129"/>
      <c r="H772" s="28"/>
      <c r="I772" s="27"/>
      <c r="J772" s="24"/>
      <c r="K772" s="423"/>
    </row>
    <row r="773" spans="1:11" ht="28.5" customHeight="1" x14ac:dyDescent="0.25">
      <c r="A773" s="548" t="s">
        <v>171</v>
      </c>
      <c r="B773" s="248" t="s">
        <v>321</v>
      </c>
      <c r="C773" s="233"/>
      <c r="D773" s="249"/>
      <c r="E773" s="27">
        <v>3.41</v>
      </c>
      <c r="F773" s="28">
        <v>4.67</v>
      </c>
      <c r="G773" s="27">
        <v>4.1900000000000004</v>
      </c>
      <c r="H773" s="27">
        <v>74.38</v>
      </c>
      <c r="I773" s="28">
        <v>7.3</v>
      </c>
      <c r="J773" s="24" t="s">
        <v>416</v>
      </c>
      <c r="K773" s="423"/>
    </row>
    <row r="774" spans="1:11" ht="15.75" customHeight="1" x14ac:dyDescent="0.25">
      <c r="A774" s="532" t="s">
        <v>377</v>
      </c>
      <c r="B774" s="248"/>
      <c r="C774" s="270">
        <v>29.5</v>
      </c>
      <c r="D774" s="271">
        <v>26.3</v>
      </c>
      <c r="E774" s="28"/>
      <c r="F774" s="27"/>
      <c r="G774" s="28"/>
      <c r="H774" s="27"/>
      <c r="I774" s="28"/>
      <c r="J774" s="24"/>
      <c r="K774" s="423"/>
    </row>
    <row r="775" spans="1:11" ht="15.75" customHeight="1" x14ac:dyDescent="0.25">
      <c r="A775" s="529" t="s">
        <v>270</v>
      </c>
      <c r="B775" s="248"/>
      <c r="C775" s="294"/>
      <c r="D775" s="507">
        <v>10</v>
      </c>
      <c r="E775" s="124"/>
      <c r="F775" s="124"/>
      <c r="G775" s="28"/>
      <c r="H775" s="27"/>
      <c r="I775" s="28"/>
      <c r="J775" s="24"/>
      <c r="K775" s="423"/>
    </row>
    <row r="776" spans="1:11" ht="15.75" customHeight="1" x14ac:dyDescent="0.25">
      <c r="A776" s="529" t="s">
        <v>59</v>
      </c>
      <c r="B776" s="234"/>
      <c r="C776" s="233">
        <v>37.5</v>
      </c>
      <c r="D776" s="249">
        <v>30</v>
      </c>
      <c r="E776" s="27"/>
      <c r="F776" s="28"/>
      <c r="G776" s="27"/>
      <c r="H776" s="27"/>
      <c r="I776" s="28"/>
      <c r="J776" s="24"/>
      <c r="K776" s="423"/>
    </row>
    <row r="777" spans="1:11" ht="15.75" customHeight="1" x14ac:dyDescent="0.25">
      <c r="A777" s="529" t="s">
        <v>51</v>
      </c>
      <c r="B777" s="234"/>
      <c r="C777" s="233">
        <v>23.94</v>
      </c>
      <c r="D777" s="249">
        <v>18</v>
      </c>
      <c r="E777" s="27"/>
      <c r="F777" s="28"/>
      <c r="G777" s="27"/>
      <c r="H777" s="27"/>
      <c r="I777" s="38"/>
      <c r="J777" s="24"/>
      <c r="K777" s="423"/>
    </row>
    <row r="778" spans="1:11" ht="15.75" customHeight="1" x14ac:dyDescent="0.25">
      <c r="A778" s="529" t="s">
        <v>52</v>
      </c>
      <c r="B778" s="234"/>
      <c r="C778" s="233">
        <v>7.5</v>
      </c>
      <c r="D778" s="249">
        <v>6</v>
      </c>
      <c r="E778" s="27"/>
      <c r="F778" s="28"/>
      <c r="G778" s="27"/>
      <c r="H778" s="27"/>
      <c r="I778" s="38"/>
      <c r="J778" s="24"/>
      <c r="K778" s="423"/>
    </row>
    <row r="779" spans="1:11" ht="15.75" customHeight="1" x14ac:dyDescent="0.25">
      <c r="A779" s="529" t="s">
        <v>47</v>
      </c>
      <c r="B779" s="234"/>
      <c r="C779" s="233">
        <v>7.14</v>
      </c>
      <c r="D779" s="249">
        <v>6</v>
      </c>
      <c r="E779" s="27"/>
      <c r="F779" s="28"/>
      <c r="G779" s="27"/>
      <c r="H779" s="27"/>
      <c r="I779" s="38"/>
      <c r="J779" s="24"/>
      <c r="K779" s="423"/>
    </row>
    <row r="780" spans="1:11" ht="15.75" customHeight="1" x14ac:dyDescent="0.25">
      <c r="A780" s="529" t="s">
        <v>53</v>
      </c>
      <c r="B780" s="234"/>
      <c r="C780" s="233">
        <v>3</v>
      </c>
      <c r="D780" s="249">
        <v>3</v>
      </c>
      <c r="E780" s="27"/>
      <c r="F780" s="28"/>
      <c r="G780" s="27"/>
      <c r="H780" s="27"/>
      <c r="I780" s="38"/>
      <c r="J780" s="24"/>
      <c r="K780" s="423"/>
    </row>
    <row r="781" spans="1:11" ht="15.75" customHeight="1" x14ac:dyDescent="0.25">
      <c r="A781" s="532" t="s">
        <v>484</v>
      </c>
      <c r="B781" s="234"/>
      <c r="C781" s="233">
        <v>1</v>
      </c>
      <c r="D781" s="249">
        <v>1</v>
      </c>
      <c r="E781" s="27"/>
      <c r="F781" s="28"/>
      <c r="G781" s="27"/>
      <c r="H781" s="27"/>
      <c r="I781" s="38"/>
      <c r="J781" s="24"/>
      <c r="K781" s="423"/>
    </row>
    <row r="782" spans="1:11" ht="15.75" customHeight="1" x14ac:dyDescent="0.25">
      <c r="A782" s="529" t="s">
        <v>31</v>
      </c>
      <c r="B782" s="234"/>
      <c r="C782" s="233">
        <v>120</v>
      </c>
      <c r="D782" s="249">
        <v>120</v>
      </c>
      <c r="E782" s="27"/>
      <c r="F782" s="28"/>
      <c r="G782" s="27"/>
      <c r="H782" s="27"/>
      <c r="I782" s="38"/>
      <c r="J782" s="24"/>
      <c r="K782" s="423"/>
    </row>
    <row r="783" spans="1:11" ht="15.75" customHeight="1" x14ac:dyDescent="0.25">
      <c r="A783" s="529" t="s">
        <v>92</v>
      </c>
      <c r="B783" s="234"/>
      <c r="C783" s="233">
        <v>5</v>
      </c>
      <c r="D783" s="249">
        <v>5</v>
      </c>
      <c r="E783" s="28"/>
      <c r="F783" s="28"/>
      <c r="G783" s="28"/>
      <c r="H783" s="20"/>
      <c r="I783" s="38"/>
      <c r="J783" s="24"/>
      <c r="K783" s="423"/>
    </row>
    <row r="784" spans="1:11" ht="15.75" customHeight="1" x14ac:dyDescent="0.25">
      <c r="A784" s="531" t="s">
        <v>365</v>
      </c>
      <c r="B784" s="233">
        <v>60</v>
      </c>
      <c r="C784" s="254"/>
      <c r="D784" s="287"/>
      <c r="E784" s="124">
        <v>8.94</v>
      </c>
      <c r="F784" s="129">
        <v>6.6</v>
      </c>
      <c r="G784" s="28">
        <v>8.73</v>
      </c>
      <c r="H784" s="83">
        <v>129.75</v>
      </c>
      <c r="I784" s="49"/>
      <c r="J784" s="24" t="s">
        <v>464</v>
      </c>
      <c r="K784" s="423"/>
    </row>
    <row r="785" spans="1:11" ht="15.75" customHeight="1" x14ac:dyDescent="0.25">
      <c r="A785" s="535" t="s">
        <v>309</v>
      </c>
      <c r="B785" s="313"/>
      <c r="C785" s="455">
        <v>43.88</v>
      </c>
      <c r="D785" s="456">
        <v>42</v>
      </c>
      <c r="E785" s="124"/>
      <c r="F785" s="124"/>
      <c r="G785" s="124"/>
      <c r="H785" s="124"/>
      <c r="I785" s="49"/>
      <c r="J785" s="24"/>
      <c r="K785" s="423"/>
    </row>
    <row r="786" spans="1:11" ht="15.75" customHeight="1" x14ac:dyDescent="0.25">
      <c r="A786" s="535" t="s">
        <v>527</v>
      </c>
      <c r="B786" s="313"/>
      <c r="C786" s="455"/>
      <c r="D786" s="456">
        <v>42</v>
      </c>
      <c r="E786" s="124"/>
      <c r="F786" s="124"/>
      <c r="G786" s="28"/>
      <c r="H786" s="129"/>
      <c r="I786" s="49"/>
      <c r="J786" s="24"/>
      <c r="K786" s="423"/>
    </row>
    <row r="787" spans="1:11" ht="15.75" customHeight="1" x14ac:dyDescent="0.25">
      <c r="A787" s="535" t="s">
        <v>188</v>
      </c>
      <c r="B787" s="313"/>
      <c r="C787" s="455">
        <v>12.5</v>
      </c>
      <c r="D787" s="456">
        <v>10.5</v>
      </c>
      <c r="E787" s="124"/>
      <c r="F787" s="124"/>
      <c r="G787" s="28"/>
      <c r="H787" s="83"/>
      <c r="I787" s="49"/>
      <c r="J787" s="20"/>
      <c r="K787" s="423"/>
    </row>
    <row r="788" spans="1:11" ht="15.75" customHeight="1" x14ac:dyDescent="0.25">
      <c r="A788" s="535" t="s">
        <v>406</v>
      </c>
      <c r="B788" s="313"/>
      <c r="C788" s="455">
        <v>9.75</v>
      </c>
      <c r="D788" s="456">
        <v>9.75</v>
      </c>
      <c r="E788" s="124"/>
      <c r="F788" s="124"/>
      <c r="G788" s="38"/>
      <c r="H788" s="193"/>
      <c r="I788" s="22"/>
      <c r="J788" s="23"/>
      <c r="K788" s="423"/>
    </row>
    <row r="789" spans="1:11" ht="15.75" customHeight="1" x14ac:dyDescent="0.25">
      <c r="A789" s="535" t="s">
        <v>31</v>
      </c>
      <c r="B789" s="313"/>
      <c r="C789" s="455">
        <v>6.2</v>
      </c>
      <c r="D789" s="456">
        <v>6.2</v>
      </c>
      <c r="E789" s="124"/>
      <c r="F789" s="124"/>
      <c r="G789" s="28"/>
      <c r="H789" s="83"/>
      <c r="I789" s="49"/>
      <c r="J789" s="20"/>
      <c r="K789" s="423"/>
    </row>
    <row r="790" spans="1:11" ht="15.75" customHeight="1" x14ac:dyDescent="0.25">
      <c r="A790" s="535" t="s">
        <v>133</v>
      </c>
      <c r="B790" s="313"/>
      <c r="C790" s="455">
        <v>3.4</v>
      </c>
      <c r="D790" s="456">
        <v>3.4</v>
      </c>
      <c r="E790" s="124"/>
      <c r="F790" s="124"/>
      <c r="G790" s="28"/>
      <c r="H790" s="83"/>
      <c r="I790" s="49"/>
      <c r="J790" s="20"/>
      <c r="K790" s="423"/>
    </row>
    <row r="791" spans="1:11" ht="15.75" customHeight="1" x14ac:dyDescent="0.25">
      <c r="A791" s="532" t="s">
        <v>484</v>
      </c>
      <c r="B791" s="313"/>
      <c r="C791" s="455">
        <v>0.5</v>
      </c>
      <c r="D791" s="456">
        <v>0.5</v>
      </c>
      <c r="E791" s="124"/>
      <c r="F791" s="124"/>
      <c r="G791" s="49"/>
      <c r="H791" s="129"/>
      <c r="I791" s="49"/>
      <c r="J791" s="20"/>
      <c r="K791" s="423"/>
    </row>
    <row r="792" spans="1:11" ht="15.75" customHeight="1" x14ac:dyDescent="0.25">
      <c r="A792" s="535" t="s">
        <v>56</v>
      </c>
      <c r="B792" s="313"/>
      <c r="C792" s="455"/>
      <c r="D792" s="456">
        <v>74.25</v>
      </c>
      <c r="E792" s="124"/>
      <c r="F792" s="124"/>
      <c r="G792" s="49"/>
      <c r="H792" s="129"/>
      <c r="I792" s="129"/>
      <c r="J792" s="20"/>
      <c r="K792" s="423"/>
    </row>
    <row r="793" spans="1:11" ht="15.75" customHeight="1" x14ac:dyDescent="0.25">
      <c r="A793" s="529" t="s">
        <v>53</v>
      </c>
      <c r="B793" s="233"/>
      <c r="C793" s="287">
        <v>0.75</v>
      </c>
      <c r="D793" s="256">
        <v>0.75</v>
      </c>
      <c r="E793" s="124"/>
      <c r="F793" s="124"/>
      <c r="G793" s="193"/>
      <c r="H793" s="129"/>
      <c r="I793" s="49"/>
      <c r="J793" s="20"/>
      <c r="K793" s="423"/>
    </row>
    <row r="794" spans="1:11" ht="27" customHeight="1" x14ac:dyDescent="0.25">
      <c r="A794" s="531" t="s">
        <v>396</v>
      </c>
      <c r="B794" s="233" t="s">
        <v>306</v>
      </c>
      <c r="C794" s="247"/>
      <c r="D794" s="234"/>
      <c r="E794" s="28">
        <v>3.86</v>
      </c>
      <c r="F794" s="27">
        <v>2.36</v>
      </c>
      <c r="G794" s="28">
        <v>20.79</v>
      </c>
      <c r="H794" s="20">
        <v>119.9</v>
      </c>
      <c r="I794" s="15"/>
      <c r="J794" s="24" t="s">
        <v>345</v>
      </c>
      <c r="K794" s="423"/>
    </row>
    <row r="795" spans="1:11" ht="15.75" customHeight="1" x14ac:dyDescent="0.25">
      <c r="A795" s="529" t="s">
        <v>151</v>
      </c>
      <c r="B795" s="233"/>
      <c r="C795" s="247">
        <v>35</v>
      </c>
      <c r="D795" s="234">
        <v>35</v>
      </c>
      <c r="E795" s="28"/>
      <c r="F795" s="27"/>
      <c r="G795" s="28"/>
      <c r="H795" s="20"/>
      <c r="I795" s="15"/>
      <c r="J795" s="24"/>
      <c r="K795" s="423"/>
    </row>
    <row r="796" spans="1:11" ht="15.75" customHeight="1" x14ac:dyDescent="0.25">
      <c r="A796" s="529" t="s">
        <v>241</v>
      </c>
      <c r="B796" s="233"/>
      <c r="C796" s="247">
        <v>210</v>
      </c>
      <c r="D796" s="234">
        <v>210</v>
      </c>
      <c r="E796" s="28"/>
      <c r="F796" s="27"/>
      <c r="G796" s="28"/>
      <c r="H796" s="20"/>
      <c r="I796" s="15"/>
      <c r="J796" s="24"/>
      <c r="K796" s="423"/>
    </row>
    <row r="797" spans="1:11" ht="15.75" customHeight="1" x14ac:dyDescent="0.25">
      <c r="A797" s="529" t="s">
        <v>33</v>
      </c>
      <c r="B797" s="233"/>
      <c r="C797" s="247">
        <v>2.5</v>
      </c>
      <c r="D797" s="234">
        <v>2.5</v>
      </c>
      <c r="E797" s="28"/>
      <c r="F797" s="27"/>
      <c r="G797" s="28"/>
      <c r="H797" s="20"/>
      <c r="I797" s="15"/>
      <c r="J797" s="24"/>
      <c r="K797" s="423"/>
    </row>
    <row r="798" spans="1:11" ht="15.75" customHeight="1" x14ac:dyDescent="0.25">
      <c r="A798" s="532" t="s">
        <v>484</v>
      </c>
      <c r="B798" s="233"/>
      <c r="C798" s="247">
        <v>1</v>
      </c>
      <c r="D798" s="234">
        <v>1</v>
      </c>
      <c r="E798" s="28"/>
      <c r="F798" s="27"/>
      <c r="G798" s="28"/>
      <c r="H798" s="20"/>
      <c r="I798" s="15"/>
      <c r="J798" s="24"/>
      <c r="K798" s="423"/>
    </row>
    <row r="799" spans="1:11" ht="15.75" customHeight="1" x14ac:dyDescent="0.25">
      <c r="A799" s="531" t="s">
        <v>487</v>
      </c>
      <c r="B799" s="233">
        <v>130</v>
      </c>
      <c r="C799" s="301"/>
      <c r="D799" s="301"/>
      <c r="E799" s="20">
        <v>0.36</v>
      </c>
      <c r="F799" s="27">
        <v>5.1999999999999998E-2</v>
      </c>
      <c r="G799" s="27">
        <v>16.649999999999999</v>
      </c>
      <c r="H799" s="27">
        <v>69.290000000000006</v>
      </c>
      <c r="I799" s="63">
        <v>0.35</v>
      </c>
      <c r="J799" s="24" t="s">
        <v>263</v>
      </c>
      <c r="K799" s="423"/>
    </row>
    <row r="800" spans="1:11" ht="15.75" customHeight="1" x14ac:dyDescent="0.25">
      <c r="A800" s="529" t="s">
        <v>451</v>
      </c>
      <c r="B800" s="233"/>
      <c r="C800" s="315">
        <v>6.63</v>
      </c>
      <c r="D800" s="315">
        <v>6.5</v>
      </c>
      <c r="E800" s="20"/>
      <c r="F800" s="20"/>
      <c r="G800" s="27"/>
      <c r="H800" s="27"/>
      <c r="I800" s="63"/>
      <c r="J800" s="24"/>
      <c r="K800" s="423"/>
    </row>
    <row r="801" spans="1:11" ht="15.75" customHeight="1" x14ac:dyDescent="0.25">
      <c r="A801" s="529" t="s">
        <v>481</v>
      </c>
      <c r="B801" s="233"/>
      <c r="C801" s="315">
        <v>6.63</v>
      </c>
      <c r="D801" s="315">
        <v>6.5</v>
      </c>
      <c r="E801" s="20"/>
      <c r="F801" s="20"/>
      <c r="G801" s="27"/>
      <c r="H801" s="27"/>
      <c r="I801" s="63"/>
      <c r="J801" s="24"/>
      <c r="K801" s="423"/>
    </row>
    <row r="802" spans="1:11" ht="15.75" customHeight="1" x14ac:dyDescent="0.25">
      <c r="A802" s="529" t="s">
        <v>31</v>
      </c>
      <c r="B802" s="233"/>
      <c r="C802" s="231">
        <v>132</v>
      </c>
      <c r="D802" s="231">
        <v>132</v>
      </c>
      <c r="E802" s="20"/>
      <c r="F802" s="20"/>
      <c r="G802" s="27"/>
      <c r="H802" s="27"/>
      <c r="I802" s="63"/>
      <c r="J802" s="24"/>
      <c r="K802" s="423"/>
    </row>
    <row r="803" spans="1:11" ht="15.75" customHeight="1" x14ac:dyDescent="0.25">
      <c r="A803" s="529" t="s">
        <v>75</v>
      </c>
      <c r="B803" s="233"/>
      <c r="C803" s="301">
        <v>8</v>
      </c>
      <c r="D803" s="301">
        <v>8</v>
      </c>
      <c r="E803" s="20"/>
      <c r="F803" s="20"/>
      <c r="G803" s="27"/>
      <c r="H803" s="27"/>
      <c r="I803" s="63"/>
      <c r="J803" s="24"/>
      <c r="K803" s="423"/>
    </row>
    <row r="804" spans="1:11" ht="15.75" customHeight="1" thickBot="1" x14ac:dyDescent="0.3">
      <c r="A804" s="531" t="s">
        <v>291</v>
      </c>
      <c r="B804" s="233">
        <v>30</v>
      </c>
      <c r="C804" s="233">
        <v>30</v>
      </c>
      <c r="D804" s="249">
        <v>30</v>
      </c>
      <c r="E804" s="26">
        <v>1.98</v>
      </c>
      <c r="F804" s="33">
        <v>0.36</v>
      </c>
      <c r="G804" s="26">
        <v>11.88</v>
      </c>
      <c r="H804" s="33">
        <v>59.4</v>
      </c>
      <c r="I804" s="34"/>
      <c r="J804" s="16" t="s">
        <v>434</v>
      </c>
      <c r="K804" s="424"/>
    </row>
    <row r="805" spans="1:11" ht="15.75" customHeight="1" thickBot="1" x14ac:dyDescent="0.3">
      <c r="A805" s="533" t="s">
        <v>41</v>
      </c>
      <c r="B805" s="451">
        <v>517.5</v>
      </c>
      <c r="C805" s="458"/>
      <c r="D805" s="459"/>
      <c r="E805" s="93">
        <f>E770+E773+E784+E794+E799+E804</f>
        <v>19.439999999999998</v>
      </c>
      <c r="F805" s="93">
        <f t="shared" ref="F805:I805" si="36">F770+F773+F784+F794+F799+F804</f>
        <v>15.601999999999999</v>
      </c>
      <c r="G805" s="93">
        <f t="shared" si="36"/>
        <v>64.12</v>
      </c>
      <c r="H805" s="93">
        <f t="shared" si="36"/>
        <v>477.8</v>
      </c>
      <c r="I805" s="93">
        <f t="shared" si="36"/>
        <v>10.95</v>
      </c>
      <c r="J805" s="166"/>
      <c r="K805" s="188">
        <f>(H805*K836/H836)*100</f>
        <v>38.312578681912584</v>
      </c>
    </row>
    <row r="806" spans="1:11" ht="15.75" customHeight="1" x14ac:dyDescent="0.25">
      <c r="A806" s="534" t="s">
        <v>64</v>
      </c>
      <c r="B806" s="470"/>
      <c r="C806" s="328"/>
      <c r="D806" s="454"/>
      <c r="E806" s="392"/>
      <c r="F806" s="8"/>
      <c r="G806" s="393"/>
      <c r="H806" s="392"/>
      <c r="I806" s="392"/>
      <c r="J806" s="110"/>
      <c r="K806" s="422"/>
    </row>
    <row r="807" spans="1:11" ht="15.75" customHeight="1" x14ac:dyDescent="0.25">
      <c r="A807" s="531" t="s">
        <v>466</v>
      </c>
      <c r="B807" s="251">
        <v>150</v>
      </c>
      <c r="C807" s="251"/>
      <c r="D807" s="251"/>
      <c r="E807" s="141">
        <v>4.58</v>
      </c>
      <c r="F807" s="141">
        <v>4.08</v>
      </c>
      <c r="G807" s="141">
        <v>7.58</v>
      </c>
      <c r="H807" s="141">
        <v>85</v>
      </c>
      <c r="I807" s="141">
        <v>2.0499999999999998</v>
      </c>
      <c r="J807" s="66" t="s">
        <v>468</v>
      </c>
      <c r="K807" s="423"/>
    </row>
    <row r="808" spans="1:11" ht="15.75" customHeight="1" x14ac:dyDescent="0.25">
      <c r="A808" s="541" t="s">
        <v>339</v>
      </c>
      <c r="B808" s="251"/>
      <c r="C808" s="251">
        <v>158</v>
      </c>
      <c r="D808" s="251">
        <v>150</v>
      </c>
      <c r="E808" s="123"/>
      <c r="F808" s="123"/>
      <c r="G808" s="123"/>
      <c r="H808" s="123"/>
      <c r="I808" s="123"/>
      <c r="J808" s="66"/>
      <c r="K808" s="423"/>
    </row>
    <row r="809" spans="1:11" ht="15.75" customHeight="1" x14ac:dyDescent="0.25">
      <c r="A809" s="531" t="s">
        <v>448</v>
      </c>
      <c r="B809" s="233">
        <v>40</v>
      </c>
      <c r="C809" s="247"/>
      <c r="D809" s="234"/>
      <c r="E809" s="20">
        <v>2.14</v>
      </c>
      <c r="F809" s="20">
        <v>1.95</v>
      </c>
      <c r="G809" s="27">
        <v>17.86</v>
      </c>
      <c r="H809" s="20">
        <v>100</v>
      </c>
      <c r="I809" s="162">
        <v>0.64</v>
      </c>
      <c r="J809" s="24" t="s">
        <v>260</v>
      </c>
      <c r="K809" s="423"/>
    </row>
    <row r="810" spans="1:11" ht="15.75" customHeight="1" x14ac:dyDescent="0.25">
      <c r="A810" s="529" t="s">
        <v>60</v>
      </c>
      <c r="B810" s="233"/>
      <c r="C810" s="247">
        <v>20</v>
      </c>
      <c r="D810" s="234">
        <v>20</v>
      </c>
      <c r="E810" s="20"/>
      <c r="F810" s="20"/>
      <c r="G810" s="27"/>
      <c r="H810" s="20"/>
      <c r="I810" s="27"/>
      <c r="J810" s="24"/>
      <c r="K810" s="423"/>
    </row>
    <row r="811" spans="1:11" ht="15.75" customHeight="1" x14ac:dyDescent="0.25">
      <c r="A811" s="529" t="s">
        <v>258</v>
      </c>
      <c r="B811" s="233"/>
      <c r="C811" s="247">
        <v>0.9</v>
      </c>
      <c r="D811" s="234">
        <v>0.9</v>
      </c>
      <c r="E811" s="20"/>
      <c r="F811" s="20"/>
      <c r="G811" s="27"/>
      <c r="H811" s="20"/>
      <c r="I811" s="27"/>
      <c r="J811" s="24"/>
      <c r="K811" s="423"/>
    </row>
    <row r="812" spans="1:11" ht="15.75" customHeight="1" x14ac:dyDescent="0.25">
      <c r="A812" s="529" t="s">
        <v>33</v>
      </c>
      <c r="B812" s="233"/>
      <c r="C812" s="247">
        <v>0.9</v>
      </c>
      <c r="D812" s="234">
        <v>0.9</v>
      </c>
      <c r="E812" s="20"/>
      <c r="F812" s="20"/>
      <c r="G812" s="27"/>
      <c r="H812" s="20"/>
      <c r="I812" s="27"/>
      <c r="J812" s="24"/>
      <c r="K812" s="423"/>
    </row>
    <row r="813" spans="1:11" ht="15.75" customHeight="1" x14ac:dyDescent="0.25">
      <c r="A813" s="529" t="s">
        <v>75</v>
      </c>
      <c r="B813" s="233"/>
      <c r="C813" s="247">
        <v>1.06</v>
      </c>
      <c r="D813" s="234">
        <v>1.06</v>
      </c>
      <c r="E813" s="20"/>
      <c r="F813" s="20"/>
      <c r="G813" s="27"/>
      <c r="H813" s="20"/>
      <c r="I813" s="27"/>
      <c r="J813" s="24"/>
      <c r="K813" s="423"/>
    </row>
    <row r="814" spans="1:11" ht="15.75" customHeight="1" x14ac:dyDescent="0.25">
      <c r="A814" s="529" t="s">
        <v>48</v>
      </c>
      <c r="B814" s="233"/>
      <c r="C814" s="247">
        <v>1.2</v>
      </c>
      <c r="D814" s="234">
        <v>1</v>
      </c>
      <c r="E814" s="20"/>
      <c r="F814" s="20"/>
      <c r="G814" s="27"/>
      <c r="H814" s="20"/>
      <c r="I814" s="27"/>
      <c r="J814" s="24"/>
      <c r="K814" s="423"/>
    </row>
    <row r="815" spans="1:11" ht="15.75" customHeight="1" x14ac:dyDescent="0.25">
      <c r="A815" s="532" t="s">
        <v>484</v>
      </c>
      <c r="B815" s="233"/>
      <c r="C815" s="234">
        <v>0.3</v>
      </c>
      <c r="D815" s="234">
        <v>0.3</v>
      </c>
      <c r="E815" s="27"/>
      <c r="F815" s="27"/>
      <c r="G815" s="28"/>
      <c r="H815" s="27"/>
      <c r="I815" s="27"/>
      <c r="J815" s="24"/>
      <c r="K815" s="423"/>
    </row>
    <row r="816" spans="1:11" ht="15.75" customHeight="1" x14ac:dyDescent="0.25">
      <c r="A816" s="529" t="s">
        <v>147</v>
      </c>
      <c r="B816" s="233"/>
      <c r="C816" s="247">
        <v>0.25</v>
      </c>
      <c r="D816" s="234">
        <v>0.25</v>
      </c>
      <c r="E816" s="28"/>
      <c r="F816" s="27"/>
      <c r="G816" s="28"/>
      <c r="H816" s="20"/>
      <c r="I816" s="27"/>
      <c r="J816" s="24"/>
      <c r="K816" s="423"/>
    </row>
    <row r="817" spans="1:11" ht="15.75" customHeight="1" x14ac:dyDescent="0.25">
      <c r="A817" s="529" t="s">
        <v>31</v>
      </c>
      <c r="B817" s="233"/>
      <c r="C817" s="247">
        <v>8.0500000000000007</v>
      </c>
      <c r="D817" s="234">
        <v>8.0500000000000007</v>
      </c>
      <c r="E817" s="28"/>
      <c r="F817" s="27"/>
      <c r="G817" s="28"/>
      <c r="H817" s="20"/>
      <c r="I817" s="27"/>
      <c r="J817" s="24"/>
      <c r="K817" s="423"/>
    </row>
    <row r="818" spans="1:11" ht="15.75" customHeight="1" x14ac:dyDescent="0.25">
      <c r="A818" s="529" t="s">
        <v>259</v>
      </c>
      <c r="B818" s="233"/>
      <c r="C818" s="247"/>
      <c r="D818" s="234">
        <v>31.2</v>
      </c>
      <c r="E818" s="28"/>
      <c r="F818" s="27"/>
      <c r="G818" s="28"/>
      <c r="H818" s="20"/>
      <c r="I818" s="27"/>
      <c r="J818" s="24"/>
      <c r="K818" s="423"/>
    </row>
    <row r="819" spans="1:11" ht="15.75" customHeight="1" x14ac:dyDescent="0.25">
      <c r="A819" s="529" t="s">
        <v>304</v>
      </c>
      <c r="B819" s="233"/>
      <c r="C819" s="247">
        <v>18.399999999999999</v>
      </c>
      <c r="D819" s="234">
        <v>18</v>
      </c>
      <c r="E819" s="28"/>
      <c r="F819" s="27"/>
      <c r="G819" s="28"/>
      <c r="H819" s="20"/>
      <c r="I819" s="27"/>
      <c r="J819" s="24"/>
      <c r="K819" s="423"/>
    </row>
    <row r="820" spans="1:11" ht="15.75" customHeight="1" x14ac:dyDescent="0.25">
      <c r="A820" s="529" t="s">
        <v>53</v>
      </c>
      <c r="B820" s="233"/>
      <c r="C820" s="247">
        <v>0.13</v>
      </c>
      <c r="D820" s="234">
        <v>0.13</v>
      </c>
      <c r="E820" s="28"/>
      <c r="F820" s="27"/>
      <c r="G820" s="28"/>
      <c r="H820" s="20"/>
      <c r="I820" s="27"/>
      <c r="J820" s="24"/>
      <c r="K820" s="423"/>
    </row>
    <row r="821" spans="1:11" ht="15.75" customHeight="1" x14ac:dyDescent="0.25">
      <c r="A821" s="529" t="s">
        <v>48</v>
      </c>
      <c r="B821" s="233"/>
      <c r="C821" s="247">
        <v>0.96</v>
      </c>
      <c r="D821" s="234">
        <v>0.8</v>
      </c>
      <c r="E821" s="28" t="s">
        <v>5</v>
      </c>
      <c r="F821" s="27"/>
      <c r="G821" s="28"/>
      <c r="H821" s="20"/>
      <c r="I821" s="27"/>
      <c r="J821" s="24"/>
      <c r="K821" s="423"/>
    </row>
    <row r="822" spans="1:11" ht="15.75" customHeight="1" x14ac:dyDescent="0.25">
      <c r="A822" s="537"/>
      <c r="B822" s="460">
        <v>190</v>
      </c>
      <c r="C822" s="259"/>
      <c r="D822" s="259"/>
      <c r="E822" s="150">
        <f>E807+E809</f>
        <v>6.7200000000000006</v>
      </c>
      <c r="F822" s="150">
        <f t="shared" ref="F822:I822" si="37">F807+F809</f>
        <v>6.03</v>
      </c>
      <c r="G822" s="150">
        <f t="shared" si="37"/>
        <v>25.439999999999998</v>
      </c>
      <c r="H822" s="150">
        <f t="shared" si="37"/>
        <v>185</v>
      </c>
      <c r="I822" s="150">
        <f t="shared" si="37"/>
        <v>2.69</v>
      </c>
      <c r="J822" s="167"/>
      <c r="K822" s="188">
        <f>(H822*K836/H836)*100</f>
        <v>14.834296894419898</v>
      </c>
    </row>
    <row r="823" spans="1:11" ht="15.75" customHeight="1" x14ac:dyDescent="0.25">
      <c r="A823" s="531" t="s">
        <v>175</v>
      </c>
      <c r="B823" s="233" t="s">
        <v>303</v>
      </c>
      <c r="C823" s="234"/>
      <c r="D823" s="254"/>
      <c r="E823" s="20">
        <v>22.22</v>
      </c>
      <c r="F823" s="27">
        <v>5.08</v>
      </c>
      <c r="G823" s="27">
        <v>1.77</v>
      </c>
      <c r="H823" s="20">
        <v>77.81</v>
      </c>
      <c r="I823" s="27">
        <v>0.09</v>
      </c>
      <c r="J823" s="24" t="s">
        <v>440</v>
      </c>
      <c r="K823" s="423"/>
    </row>
    <row r="824" spans="1:11" ht="15.75" customHeight="1" x14ac:dyDescent="0.25">
      <c r="A824" s="529" t="s">
        <v>48</v>
      </c>
      <c r="B824" s="233"/>
      <c r="C824" s="234">
        <v>77.52</v>
      </c>
      <c r="D824" s="254">
        <v>64.599999999999994</v>
      </c>
      <c r="E824" s="20"/>
      <c r="F824" s="27"/>
      <c r="G824" s="27"/>
      <c r="H824" s="28"/>
      <c r="I824" s="27"/>
      <c r="J824" s="24"/>
      <c r="K824" s="423"/>
    </row>
    <row r="825" spans="1:11" ht="15.75" customHeight="1" x14ac:dyDescent="0.25">
      <c r="A825" s="529" t="s">
        <v>30</v>
      </c>
      <c r="B825" s="233"/>
      <c r="C825" s="234">
        <v>24.65</v>
      </c>
      <c r="D825" s="254">
        <v>24.65</v>
      </c>
      <c r="E825" s="20"/>
      <c r="F825" s="27"/>
      <c r="G825" s="27"/>
      <c r="H825" s="28"/>
      <c r="I825" s="27"/>
      <c r="J825" s="24"/>
      <c r="K825" s="423"/>
    </row>
    <row r="826" spans="1:11" ht="15.75" customHeight="1" x14ac:dyDescent="0.25">
      <c r="A826" s="529" t="s">
        <v>87</v>
      </c>
      <c r="B826" s="233"/>
      <c r="C826" s="234">
        <v>8.67</v>
      </c>
      <c r="D826" s="254">
        <v>8.5</v>
      </c>
      <c r="E826" s="20"/>
      <c r="F826" s="27"/>
      <c r="G826" s="27"/>
      <c r="H826" s="28"/>
      <c r="I826" s="27"/>
      <c r="J826" s="24"/>
      <c r="K826" s="423"/>
    </row>
    <row r="827" spans="1:11" ht="15.75" customHeight="1" x14ac:dyDescent="0.25">
      <c r="A827" s="529" t="s">
        <v>33</v>
      </c>
      <c r="B827" s="233"/>
      <c r="C827" s="234">
        <v>5</v>
      </c>
      <c r="D827" s="254">
        <v>5</v>
      </c>
      <c r="E827" s="20"/>
      <c r="F827" s="27"/>
      <c r="G827" s="27"/>
      <c r="H827" s="28"/>
      <c r="I827" s="27"/>
      <c r="J827" s="24"/>
      <c r="K827" s="423"/>
    </row>
    <row r="828" spans="1:11" ht="15.75" customHeight="1" x14ac:dyDescent="0.25">
      <c r="A828" s="532" t="s">
        <v>484</v>
      </c>
      <c r="B828" s="233"/>
      <c r="C828" s="234">
        <v>0.51</v>
      </c>
      <c r="D828" s="254">
        <v>0.51</v>
      </c>
      <c r="E828" s="20"/>
      <c r="F828" s="27"/>
      <c r="G828" s="27"/>
      <c r="H828" s="28"/>
      <c r="I828" s="27"/>
      <c r="J828" s="24"/>
      <c r="K828" s="423"/>
    </row>
    <row r="829" spans="1:11" ht="15.75" customHeight="1" x14ac:dyDescent="0.25">
      <c r="A829" s="531" t="s">
        <v>105</v>
      </c>
      <c r="B829" s="248" t="s">
        <v>390</v>
      </c>
      <c r="C829" s="270"/>
      <c r="D829" s="271"/>
      <c r="E829" s="20">
        <v>7.0000000000000007E-2</v>
      </c>
      <c r="F829" s="27">
        <v>0.01</v>
      </c>
      <c r="G829" s="28">
        <v>7.1</v>
      </c>
      <c r="H829" s="20">
        <v>29</v>
      </c>
      <c r="I829" s="20">
        <v>1.6</v>
      </c>
      <c r="J829" s="24" t="s">
        <v>423</v>
      </c>
      <c r="K829" s="423"/>
    </row>
    <row r="830" spans="1:11" ht="15.75" customHeight="1" x14ac:dyDescent="0.25">
      <c r="A830" s="529" t="s">
        <v>74</v>
      </c>
      <c r="B830" s="248"/>
      <c r="C830" s="249">
        <v>0.4</v>
      </c>
      <c r="D830" s="233">
        <v>0.4</v>
      </c>
      <c r="E830" s="20"/>
      <c r="F830" s="27"/>
      <c r="G830" s="28"/>
      <c r="H830" s="20"/>
      <c r="I830" s="20"/>
      <c r="J830" s="24"/>
      <c r="K830" s="423"/>
    </row>
    <row r="831" spans="1:11" ht="15.75" customHeight="1" x14ac:dyDescent="0.25">
      <c r="A831" s="529" t="s">
        <v>32</v>
      </c>
      <c r="B831" s="248"/>
      <c r="C831" s="249">
        <v>8</v>
      </c>
      <c r="D831" s="233">
        <v>8</v>
      </c>
      <c r="E831" s="20"/>
      <c r="F831" s="27"/>
      <c r="G831" s="20"/>
      <c r="H831" s="20"/>
      <c r="I831" s="20"/>
      <c r="J831" s="24"/>
      <c r="K831" s="423"/>
    </row>
    <row r="832" spans="1:11" ht="15.75" customHeight="1" x14ac:dyDescent="0.25">
      <c r="A832" s="529" t="s">
        <v>107</v>
      </c>
      <c r="B832" s="248"/>
      <c r="C832" s="253">
        <v>5.55</v>
      </c>
      <c r="D832" s="233">
        <v>5</v>
      </c>
      <c r="E832" s="27"/>
      <c r="F832" s="28"/>
      <c r="G832" s="27"/>
      <c r="H832" s="28"/>
      <c r="I832" s="20"/>
      <c r="J832" s="24"/>
      <c r="K832" s="423"/>
    </row>
    <row r="833" spans="1:11" ht="15.75" customHeight="1" x14ac:dyDescent="0.25">
      <c r="A833" s="529" t="s">
        <v>31</v>
      </c>
      <c r="B833" s="248"/>
      <c r="C833" s="271">
        <v>150</v>
      </c>
      <c r="D833" s="271">
        <v>150</v>
      </c>
      <c r="E833" s="27"/>
      <c r="F833" s="28"/>
      <c r="G833" s="27"/>
      <c r="H833" s="28"/>
      <c r="I833" s="20"/>
      <c r="J833" s="24"/>
      <c r="K833" s="423"/>
    </row>
    <row r="834" spans="1:11" ht="15.75" customHeight="1" thickBot="1" x14ac:dyDescent="0.3">
      <c r="A834" s="531" t="s">
        <v>406</v>
      </c>
      <c r="B834" s="255">
        <v>30</v>
      </c>
      <c r="C834" s="254">
        <v>30</v>
      </c>
      <c r="D834" s="234">
        <v>30</v>
      </c>
      <c r="E834" s="27">
        <v>2.2799999999999998</v>
      </c>
      <c r="F834" s="28">
        <v>0.24</v>
      </c>
      <c r="G834" s="27">
        <v>14.76</v>
      </c>
      <c r="H834" s="28">
        <v>70.5</v>
      </c>
      <c r="I834" s="27">
        <v>0</v>
      </c>
      <c r="J834" s="16" t="s">
        <v>435</v>
      </c>
      <c r="K834" s="424"/>
    </row>
    <row r="835" spans="1:11" ht="15.75" customHeight="1" thickBot="1" x14ac:dyDescent="0.3">
      <c r="A835" s="533" t="s">
        <v>41</v>
      </c>
      <c r="B835" s="451">
        <v>283</v>
      </c>
      <c r="C835" s="258"/>
      <c r="D835" s="230"/>
      <c r="E835" s="96">
        <f>E823+E829+E834</f>
        <v>24.57</v>
      </c>
      <c r="F835" s="96">
        <f t="shared" ref="F835:I835" si="38">F823+F829+F834</f>
        <v>5.33</v>
      </c>
      <c r="G835" s="96">
        <f t="shared" si="38"/>
        <v>23.63</v>
      </c>
      <c r="H835" s="96">
        <f t="shared" si="38"/>
        <v>177.31</v>
      </c>
      <c r="I835" s="96">
        <f t="shared" si="38"/>
        <v>1.6900000000000002</v>
      </c>
      <c r="J835" s="6"/>
      <c r="K835" s="188">
        <f>(H835*K836/H836)*100</f>
        <v>14.217671255943742</v>
      </c>
    </row>
    <row r="836" spans="1:11" ht="15.75" customHeight="1" thickBot="1" x14ac:dyDescent="0.3">
      <c r="A836" s="546" t="s">
        <v>76</v>
      </c>
      <c r="B836" s="499">
        <f>B764+B768+B805+B822+B835</f>
        <v>1414.5</v>
      </c>
      <c r="C836" s="499"/>
      <c r="D836" s="499"/>
      <c r="E836" s="115">
        <f>E764+E768+E805+E822+E835</f>
        <v>62.8</v>
      </c>
      <c r="F836" s="115">
        <f>F764+F768+F805+F822+F835</f>
        <v>42.151999999999994</v>
      </c>
      <c r="G836" s="115">
        <f>G764+G768+G805+G822+G835</f>
        <v>167.98</v>
      </c>
      <c r="H836" s="115">
        <f>H764+H768+H805+H822+H835</f>
        <v>1247.1099999999999</v>
      </c>
      <c r="I836" s="115">
        <f>I764+I768+I805+I822+I835</f>
        <v>44.349999999999994</v>
      </c>
      <c r="J836" s="185"/>
      <c r="K836" s="187">
        <v>1</v>
      </c>
    </row>
    <row r="837" spans="1:11" ht="15.75" customHeight="1" x14ac:dyDescent="0.25">
      <c r="A837" s="529"/>
      <c r="B837" s="508"/>
      <c r="C837" s="547"/>
      <c r="D837" s="547"/>
      <c r="E837" s="107"/>
      <c r="F837" s="107"/>
      <c r="G837" s="107"/>
      <c r="H837" s="107"/>
      <c r="I837" s="38"/>
      <c r="J837" s="116"/>
      <c r="K837" s="539"/>
    </row>
    <row r="838" spans="1:11" ht="15.75" customHeight="1" thickBot="1" x14ac:dyDescent="0.3">
      <c r="A838" s="536" t="s">
        <v>176</v>
      </c>
      <c r="B838" s="440"/>
      <c r="C838" s="432"/>
      <c r="D838" s="436"/>
      <c r="E838" s="38"/>
      <c r="F838" s="38"/>
      <c r="G838" s="38"/>
      <c r="H838" s="38"/>
      <c r="I838" s="38"/>
      <c r="J838" s="90"/>
      <c r="K838" s="539"/>
    </row>
    <row r="839" spans="1:11" ht="15.75" customHeight="1" x14ac:dyDescent="0.25">
      <c r="A839" s="540" t="s">
        <v>7</v>
      </c>
      <c r="B839" s="382" t="s">
        <v>8</v>
      </c>
      <c r="C839" s="442" t="s">
        <v>9</v>
      </c>
      <c r="D839" s="382" t="s">
        <v>9</v>
      </c>
      <c r="E839" s="416" t="s">
        <v>10</v>
      </c>
      <c r="F839" s="417"/>
      <c r="G839" s="418"/>
      <c r="H839" s="8" t="s">
        <v>11</v>
      </c>
      <c r="I839" s="91" t="s">
        <v>12</v>
      </c>
      <c r="J839" s="79" t="s">
        <v>78</v>
      </c>
      <c r="K839" s="425" t="s">
        <v>443</v>
      </c>
    </row>
    <row r="840" spans="1:11" ht="15.75" customHeight="1" thickBot="1" x14ac:dyDescent="0.3">
      <c r="A840" s="529" t="s">
        <v>14</v>
      </c>
      <c r="B840" s="239" t="s">
        <v>15</v>
      </c>
      <c r="C840" s="444" t="s">
        <v>16</v>
      </c>
      <c r="D840" s="239" t="s">
        <v>16</v>
      </c>
      <c r="E840" s="58"/>
      <c r="F840" s="40"/>
      <c r="G840" s="40"/>
      <c r="H840" s="15" t="s">
        <v>208</v>
      </c>
      <c r="I840" s="38"/>
      <c r="J840" s="29" t="s">
        <v>79</v>
      </c>
      <c r="K840" s="425"/>
    </row>
    <row r="841" spans="1:11" ht="15.75" customHeight="1" thickBot="1" x14ac:dyDescent="0.3">
      <c r="A841" s="529"/>
      <c r="B841" s="239"/>
      <c r="C841" s="446" t="s">
        <v>18</v>
      </c>
      <c r="D841" s="446" t="s">
        <v>19</v>
      </c>
      <c r="E841" s="8" t="s">
        <v>20</v>
      </c>
      <c r="F841" s="8" t="s">
        <v>21</v>
      </c>
      <c r="G841" s="393" t="s">
        <v>22</v>
      </c>
      <c r="H841" s="8" t="s">
        <v>23</v>
      </c>
      <c r="I841" s="392" t="s">
        <v>24</v>
      </c>
      <c r="J841" s="29"/>
      <c r="K841" s="425"/>
    </row>
    <row r="842" spans="1:11" ht="15.75" customHeight="1" x14ac:dyDescent="0.25">
      <c r="A842" s="534" t="s">
        <v>25</v>
      </c>
      <c r="B842" s="382"/>
      <c r="C842" s="504"/>
      <c r="D842" s="358"/>
      <c r="E842" s="57"/>
      <c r="F842" s="21"/>
      <c r="G842" s="55"/>
      <c r="H842" s="57"/>
      <c r="I842" s="57"/>
      <c r="J842" s="6"/>
      <c r="K842" s="422"/>
    </row>
    <row r="843" spans="1:11" ht="28.5" customHeight="1" x14ac:dyDescent="0.25">
      <c r="A843" s="531" t="s">
        <v>391</v>
      </c>
      <c r="B843" s="233" t="s">
        <v>209</v>
      </c>
      <c r="C843" s="247"/>
      <c r="D843" s="234"/>
      <c r="E843" s="20">
        <v>4.28</v>
      </c>
      <c r="F843" s="20">
        <v>5.85</v>
      </c>
      <c r="G843" s="27">
        <v>29.85</v>
      </c>
      <c r="H843" s="20">
        <v>189</v>
      </c>
      <c r="I843" s="27">
        <v>0.15</v>
      </c>
      <c r="J843" s="24" t="s">
        <v>233</v>
      </c>
      <c r="K843" s="423"/>
    </row>
    <row r="844" spans="1:11" ht="15.75" customHeight="1" x14ac:dyDescent="0.25">
      <c r="A844" s="532" t="s">
        <v>144</v>
      </c>
      <c r="B844" s="233"/>
      <c r="C844" s="239">
        <v>19</v>
      </c>
      <c r="D844" s="239">
        <v>19</v>
      </c>
      <c r="E844" s="20"/>
      <c r="F844" s="20"/>
      <c r="G844" s="20"/>
      <c r="H844" s="20"/>
      <c r="I844" s="27"/>
      <c r="J844" s="24"/>
      <c r="K844" s="423"/>
    </row>
    <row r="845" spans="1:11" ht="15.75" customHeight="1" x14ac:dyDescent="0.25">
      <c r="A845" s="529" t="s">
        <v>30</v>
      </c>
      <c r="B845" s="278"/>
      <c r="C845" s="239">
        <v>75</v>
      </c>
      <c r="D845" s="239">
        <v>75</v>
      </c>
      <c r="E845" s="20"/>
      <c r="F845" s="20"/>
      <c r="G845" s="27"/>
      <c r="H845" s="20"/>
      <c r="I845" s="27"/>
      <c r="J845" s="24"/>
      <c r="K845" s="423"/>
    </row>
    <row r="846" spans="1:11" ht="15.75" customHeight="1" x14ac:dyDescent="0.25">
      <c r="A846" s="529" t="s">
        <v>31</v>
      </c>
      <c r="B846" s="278"/>
      <c r="C846" s="239">
        <v>57</v>
      </c>
      <c r="D846" s="239">
        <v>57</v>
      </c>
      <c r="E846" s="20"/>
      <c r="F846" s="20"/>
      <c r="G846" s="27"/>
      <c r="H846" s="20"/>
      <c r="I846" s="27"/>
      <c r="J846" s="24"/>
      <c r="K846" s="423"/>
    </row>
    <row r="847" spans="1:11" ht="15.75" customHeight="1" x14ac:dyDescent="0.25">
      <c r="A847" s="529" t="s">
        <v>32</v>
      </c>
      <c r="B847" s="233"/>
      <c r="C847" s="239">
        <v>4</v>
      </c>
      <c r="D847" s="239">
        <v>4</v>
      </c>
      <c r="E847" s="20"/>
      <c r="F847" s="20"/>
      <c r="G847" s="27"/>
      <c r="H847" s="20"/>
      <c r="I847" s="27"/>
      <c r="J847" s="24"/>
      <c r="K847" s="423"/>
    </row>
    <row r="848" spans="1:11" ht="15.75" customHeight="1" x14ac:dyDescent="0.25">
      <c r="A848" s="532" t="s">
        <v>484</v>
      </c>
      <c r="B848" s="233"/>
      <c r="C848" s="239">
        <v>0.8</v>
      </c>
      <c r="D848" s="239">
        <v>0.8</v>
      </c>
      <c r="E848" s="20"/>
      <c r="F848" s="20"/>
      <c r="G848" s="27"/>
      <c r="H848" s="20"/>
      <c r="I848" s="27"/>
      <c r="J848" s="24"/>
      <c r="K848" s="423"/>
    </row>
    <row r="849" spans="1:11" ht="15.75" customHeight="1" x14ac:dyDescent="0.25">
      <c r="A849" s="529" t="s">
        <v>33</v>
      </c>
      <c r="B849" s="233"/>
      <c r="C849" s="239">
        <v>4</v>
      </c>
      <c r="D849" s="239">
        <v>4</v>
      </c>
      <c r="E849" s="20"/>
      <c r="F849" s="20"/>
      <c r="G849" s="27"/>
      <c r="H849" s="20"/>
      <c r="I849" s="27"/>
      <c r="J849" s="24"/>
      <c r="K849" s="423"/>
    </row>
    <row r="850" spans="1:11" ht="15.75" customHeight="1" x14ac:dyDescent="0.25">
      <c r="A850" s="531" t="s">
        <v>111</v>
      </c>
      <c r="B850" s="241" t="s">
        <v>221</v>
      </c>
      <c r="C850" s="280"/>
      <c r="D850" s="281"/>
      <c r="E850" s="140">
        <v>2.83</v>
      </c>
      <c r="F850" s="141">
        <v>2.4900000000000002</v>
      </c>
      <c r="G850" s="142">
        <v>12.06</v>
      </c>
      <c r="H850" s="141">
        <v>82.13</v>
      </c>
      <c r="I850" s="140">
        <v>1.27</v>
      </c>
      <c r="J850" s="24" t="s">
        <v>424</v>
      </c>
      <c r="K850" s="423"/>
    </row>
    <row r="851" spans="1:11" ht="15.75" customHeight="1" x14ac:dyDescent="0.25">
      <c r="A851" s="529" t="s">
        <v>74</v>
      </c>
      <c r="B851" s="462"/>
      <c r="C851" s="242">
        <v>0.4</v>
      </c>
      <c r="D851" s="241">
        <v>0.4</v>
      </c>
      <c r="E851" s="140"/>
      <c r="F851" s="140"/>
      <c r="G851" s="141"/>
      <c r="H851" s="141"/>
      <c r="I851" s="140"/>
      <c r="J851" s="24"/>
      <c r="K851" s="423"/>
    </row>
    <row r="852" spans="1:11" ht="15.75" customHeight="1" x14ac:dyDescent="0.25">
      <c r="A852" s="529" t="s">
        <v>32</v>
      </c>
      <c r="B852" s="462"/>
      <c r="C852" s="242">
        <v>8</v>
      </c>
      <c r="D852" s="241">
        <v>8</v>
      </c>
      <c r="E852" s="140"/>
      <c r="F852" s="140"/>
      <c r="G852" s="141"/>
      <c r="H852" s="140"/>
      <c r="I852" s="140"/>
      <c r="J852" s="24"/>
      <c r="K852" s="423"/>
    </row>
    <row r="853" spans="1:11" ht="15.75" customHeight="1" x14ac:dyDescent="0.25">
      <c r="A853" s="529" t="s">
        <v>30</v>
      </c>
      <c r="B853" s="462"/>
      <c r="C853" s="242">
        <v>92</v>
      </c>
      <c r="D853" s="241">
        <v>90</v>
      </c>
      <c r="E853" s="140"/>
      <c r="F853" s="140"/>
      <c r="G853" s="141"/>
      <c r="H853" s="140"/>
      <c r="I853" s="140"/>
      <c r="J853" s="24"/>
      <c r="K853" s="423"/>
    </row>
    <row r="854" spans="1:11" ht="15.75" customHeight="1" x14ac:dyDescent="0.25">
      <c r="A854" s="529" t="s">
        <v>31</v>
      </c>
      <c r="B854" s="462"/>
      <c r="C854" s="242">
        <v>70</v>
      </c>
      <c r="D854" s="241">
        <v>70</v>
      </c>
      <c r="E854" s="140"/>
      <c r="F854" s="140"/>
      <c r="G854" s="141"/>
      <c r="H854" s="140"/>
      <c r="I854" s="140"/>
      <c r="J854" s="24"/>
      <c r="K854" s="423"/>
    </row>
    <row r="855" spans="1:11" ht="15.75" customHeight="1" x14ac:dyDescent="0.25">
      <c r="A855" s="531" t="s">
        <v>37</v>
      </c>
      <c r="B855" s="248" t="s">
        <v>211</v>
      </c>
      <c r="C855" s="448"/>
      <c r="D855" s="447"/>
      <c r="E855" s="34">
        <v>1.9</v>
      </c>
      <c r="F855" s="26">
        <v>4.4000000000000004</v>
      </c>
      <c r="G855" s="33">
        <v>13</v>
      </c>
      <c r="H855" s="26">
        <v>99</v>
      </c>
      <c r="I855" s="33"/>
      <c r="J855" s="24" t="s">
        <v>39</v>
      </c>
      <c r="K855" s="423"/>
    </row>
    <row r="856" spans="1:11" ht="15.75" customHeight="1" x14ac:dyDescent="0.25">
      <c r="A856" s="529" t="s">
        <v>40</v>
      </c>
      <c r="B856" s="239"/>
      <c r="C856" s="278">
        <v>25</v>
      </c>
      <c r="D856" s="233">
        <v>25</v>
      </c>
      <c r="E856" s="34"/>
      <c r="F856" s="26"/>
      <c r="G856" s="26"/>
      <c r="H856" s="26"/>
      <c r="I856" s="34"/>
      <c r="J856" s="24"/>
      <c r="K856" s="423"/>
    </row>
    <row r="857" spans="1:11" ht="15.75" customHeight="1" thickBot="1" x14ac:dyDescent="0.3">
      <c r="A857" s="529" t="s">
        <v>33</v>
      </c>
      <c r="B857" s="239"/>
      <c r="C857" s="278">
        <v>5</v>
      </c>
      <c r="D857" s="233">
        <v>5</v>
      </c>
      <c r="E857" s="34" t="s">
        <v>5</v>
      </c>
      <c r="F857" s="26"/>
      <c r="G857" s="26"/>
      <c r="H857" s="26"/>
      <c r="I857" s="34"/>
      <c r="J857" s="24"/>
      <c r="K857" s="423"/>
    </row>
    <row r="858" spans="1:11" ht="15.75" customHeight="1" thickBot="1" x14ac:dyDescent="0.3">
      <c r="A858" s="533" t="s">
        <v>41</v>
      </c>
      <c r="B858" s="449">
        <v>352</v>
      </c>
      <c r="C858" s="458"/>
      <c r="D858" s="459"/>
      <c r="E858" s="93">
        <f>E843+E850+E855</f>
        <v>9.01</v>
      </c>
      <c r="F858" s="93">
        <f t="shared" ref="F858:I858" si="39">F843+F850+F855</f>
        <v>12.74</v>
      </c>
      <c r="G858" s="93">
        <f t="shared" si="39"/>
        <v>54.910000000000004</v>
      </c>
      <c r="H858" s="93">
        <f t="shared" si="39"/>
        <v>370.13</v>
      </c>
      <c r="I858" s="93">
        <f t="shared" si="39"/>
        <v>1.42</v>
      </c>
      <c r="J858" s="166"/>
      <c r="K858" s="188">
        <f>(H858*K927/H927)*100</f>
        <v>26.073388420437176</v>
      </c>
    </row>
    <row r="859" spans="1:11" ht="15.75" customHeight="1" x14ac:dyDescent="0.25">
      <c r="A859" s="534" t="s">
        <v>42</v>
      </c>
      <c r="B859" s="470"/>
      <c r="C859" s="495"/>
      <c r="D859" s="454"/>
      <c r="E859" s="392"/>
      <c r="F859" s="8"/>
      <c r="G859" s="393"/>
      <c r="H859" s="392"/>
      <c r="I859" s="392"/>
      <c r="J859" s="6"/>
      <c r="K859" s="422"/>
    </row>
    <row r="860" spans="1:11" ht="15.75" customHeight="1" x14ac:dyDescent="0.25">
      <c r="A860" s="531" t="s">
        <v>43</v>
      </c>
      <c r="B860" s="239">
        <v>200</v>
      </c>
      <c r="C860" s="240">
        <v>200</v>
      </c>
      <c r="D860" s="239">
        <v>200</v>
      </c>
      <c r="E860" s="20">
        <v>1</v>
      </c>
      <c r="F860" s="27">
        <v>0</v>
      </c>
      <c r="G860" s="28">
        <v>20.2</v>
      </c>
      <c r="H860" s="27">
        <v>85.34</v>
      </c>
      <c r="I860" s="20">
        <v>4</v>
      </c>
      <c r="J860" s="24" t="s">
        <v>403</v>
      </c>
      <c r="K860" s="423"/>
    </row>
    <row r="861" spans="1:11" ht="15.75" customHeight="1" x14ac:dyDescent="0.25">
      <c r="A861" s="529" t="s">
        <v>292</v>
      </c>
      <c r="B861" s="239"/>
      <c r="C861" s="249"/>
      <c r="D861" s="233"/>
      <c r="E861" s="20"/>
      <c r="F861" s="27"/>
      <c r="G861" s="28"/>
      <c r="H861" s="27"/>
      <c r="I861" s="20"/>
      <c r="J861" s="24"/>
      <c r="K861" s="423"/>
    </row>
    <row r="862" spans="1:11" ht="15.75" customHeight="1" x14ac:dyDescent="0.25">
      <c r="A862" s="531" t="s">
        <v>65</v>
      </c>
      <c r="B862" s="241">
        <v>80</v>
      </c>
      <c r="C862" s="242">
        <v>91.2</v>
      </c>
      <c r="D862" s="241">
        <v>80</v>
      </c>
      <c r="E862" s="140">
        <v>0.32</v>
      </c>
      <c r="F862" s="141">
        <v>0.32</v>
      </c>
      <c r="G862" s="142">
        <v>7.84</v>
      </c>
      <c r="H862" s="141">
        <v>35.200000000000003</v>
      </c>
      <c r="I862" s="141">
        <v>8</v>
      </c>
      <c r="J862" s="24" t="s">
        <v>252</v>
      </c>
      <c r="K862" s="423"/>
    </row>
    <row r="863" spans="1:11" ht="28.5" customHeight="1" thickBot="1" x14ac:dyDescent="0.3">
      <c r="A863" s="529" t="s">
        <v>532</v>
      </c>
      <c r="B863" s="243"/>
      <c r="C863" s="244"/>
      <c r="D863" s="245"/>
      <c r="E863" s="140"/>
      <c r="F863" s="141"/>
      <c r="G863" s="142"/>
      <c r="H863" s="141"/>
      <c r="I863" s="143"/>
      <c r="J863" s="24" t="s">
        <v>253</v>
      </c>
      <c r="K863" s="424"/>
    </row>
    <row r="864" spans="1:11" ht="15.75" customHeight="1" thickBot="1" x14ac:dyDescent="0.3">
      <c r="A864" s="533" t="s">
        <v>41</v>
      </c>
      <c r="B864" s="451">
        <v>280</v>
      </c>
      <c r="C864" s="452"/>
      <c r="D864" s="453"/>
      <c r="E864" s="32">
        <f>E860+E862</f>
        <v>1.32</v>
      </c>
      <c r="F864" s="32">
        <f t="shared" ref="F864:I864" si="40">F860+F862</f>
        <v>0.32</v>
      </c>
      <c r="G864" s="32">
        <f t="shared" si="40"/>
        <v>28.04</v>
      </c>
      <c r="H864" s="32">
        <f t="shared" si="40"/>
        <v>120.54</v>
      </c>
      <c r="I864" s="32">
        <f t="shared" si="40"/>
        <v>12</v>
      </c>
      <c r="J864" s="166"/>
      <c r="K864" s="188">
        <f>(H864*K927/H927)*100</f>
        <v>8.4913037046429558</v>
      </c>
    </row>
    <row r="865" spans="1:11" ht="15.75" customHeight="1" x14ac:dyDescent="0.25">
      <c r="A865" s="534" t="s">
        <v>44</v>
      </c>
      <c r="B865" s="470"/>
      <c r="C865" s="328"/>
      <c r="D865" s="471"/>
      <c r="E865" s="392"/>
      <c r="F865" s="8"/>
      <c r="G865" s="393"/>
      <c r="H865" s="392"/>
      <c r="I865" s="57"/>
      <c r="J865" s="110"/>
      <c r="K865" s="422"/>
    </row>
    <row r="866" spans="1:11" ht="15.75" customHeight="1" x14ac:dyDescent="0.25">
      <c r="A866" s="531" t="s">
        <v>366</v>
      </c>
      <c r="B866" s="233">
        <v>50</v>
      </c>
      <c r="C866" s="247"/>
      <c r="D866" s="234"/>
      <c r="E866" s="28">
        <v>0.68</v>
      </c>
      <c r="F866" s="27">
        <v>3.08</v>
      </c>
      <c r="G866" s="28">
        <v>3.85</v>
      </c>
      <c r="H866" s="20">
        <v>45.8</v>
      </c>
      <c r="I866" s="27">
        <v>2</v>
      </c>
      <c r="J866" s="20" t="s">
        <v>367</v>
      </c>
      <c r="K866" s="423"/>
    </row>
    <row r="867" spans="1:11" ht="15.75" customHeight="1" x14ac:dyDescent="0.25">
      <c r="A867" s="529" t="s">
        <v>51</v>
      </c>
      <c r="B867" s="233"/>
      <c r="C867" s="247">
        <v>17.13</v>
      </c>
      <c r="D867" s="234">
        <v>12.5</v>
      </c>
      <c r="E867" s="28"/>
      <c r="F867" s="27"/>
      <c r="G867" s="28"/>
      <c r="H867" s="20"/>
      <c r="I867" s="27"/>
      <c r="J867" s="28"/>
      <c r="K867" s="423"/>
    </row>
    <row r="868" spans="1:11" ht="15.75" customHeight="1" x14ac:dyDescent="0.25">
      <c r="A868" s="529" t="s">
        <v>91</v>
      </c>
      <c r="B868" s="233"/>
      <c r="C868" s="247">
        <v>12.8</v>
      </c>
      <c r="D868" s="234">
        <v>10</v>
      </c>
      <c r="E868" s="28"/>
      <c r="F868" s="27"/>
      <c r="G868" s="28"/>
      <c r="H868" s="20"/>
      <c r="I868" s="27"/>
      <c r="J868" s="28"/>
      <c r="K868" s="423"/>
    </row>
    <row r="869" spans="1:11" ht="15.75" customHeight="1" x14ac:dyDescent="0.25">
      <c r="A869" s="529" t="s">
        <v>52</v>
      </c>
      <c r="B869" s="233"/>
      <c r="C869" s="247">
        <v>9.4499999999999993</v>
      </c>
      <c r="D869" s="234">
        <v>7.5</v>
      </c>
      <c r="E869" s="28"/>
      <c r="F869" s="27"/>
      <c r="G869" s="28"/>
      <c r="H869" s="20"/>
      <c r="I869" s="27"/>
      <c r="J869" s="28"/>
      <c r="K869" s="423"/>
    </row>
    <row r="870" spans="1:11" ht="15.75" customHeight="1" x14ac:dyDescent="0.25">
      <c r="A870" s="529" t="s">
        <v>368</v>
      </c>
      <c r="B870" s="233"/>
      <c r="C870" s="247">
        <v>22.8</v>
      </c>
      <c r="D870" s="234">
        <v>10</v>
      </c>
      <c r="E870" s="28"/>
      <c r="F870" s="27"/>
      <c r="G870" s="28"/>
      <c r="H870" s="20"/>
      <c r="I870" s="27"/>
      <c r="J870" s="28"/>
      <c r="K870" s="423"/>
    </row>
    <row r="871" spans="1:11" ht="15.75" customHeight="1" x14ac:dyDescent="0.25">
      <c r="A871" s="529" t="s">
        <v>47</v>
      </c>
      <c r="B871" s="233"/>
      <c r="C871" s="247">
        <v>9</v>
      </c>
      <c r="D871" s="234">
        <v>7.5</v>
      </c>
      <c r="E871" s="28"/>
      <c r="F871" s="27"/>
      <c r="G871" s="28"/>
      <c r="H871" s="20"/>
      <c r="I871" s="27"/>
      <c r="J871" s="28"/>
      <c r="K871" s="423"/>
    </row>
    <row r="872" spans="1:11" ht="15.75" customHeight="1" x14ac:dyDescent="0.25">
      <c r="A872" s="529" t="s">
        <v>53</v>
      </c>
      <c r="B872" s="233"/>
      <c r="C872" s="247">
        <v>3</v>
      </c>
      <c r="D872" s="234">
        <v>3</v>
      </c>
      <c r="E872" s="83"/>
      <c r="F872" s="124"/>
      <c r="G872" s="124"/>
      <c r="H872" s="124"/>
      <c r="I872" s="124"/>
      <c r="J872" s="25"/>
      <c r="K872" s="423"/>
    </row>
    <row r="873" spans="1:11" ht="27" customHeight="1" x14ac:dyDescent="0.25">
      <c r="A873" s="531" t="s">
        <v>455</v>
      </c>
      <c r="B873" s="248" t="s">
        <v>137</v>
      </c>
      <c r="C873" s="253"/>
      <c r="D873" s="278"/>
      <c r="E873" s="20">
        <v>1.33</v>
      </c>
      <c r="F873" s="27">
        <v>3.04</v>
      </c>
      <c r="G873" s="28">
        <v>7.16</v>
      </c>
      <c r="H873" s="20">
        <v>61.35</v>
      </c>
      <c r="I873" s="27">
        <v>0.38</v>
      </c>
      <c r="J873" s="24" t="s">
        <v>445</v>
      </c>
      <c r="K873" s="423"/>
    </row>
    <row r="874" spans="1:11" ht="15.75" customHeight="1" x14ac:dyDescent="0.25">
      <c r="A874" s="529" t="s">
        <v>60</v>
      </c>
      <c r="B874" s="248"/>
      <c r="C874" s="253">
        <v>11.3</v>
      </c>
      <c r="D874" s="278">
        <v>11.3</v>
      </c>
      <c r="E874" s="15"/>
      <c r="F874" s="38"/>
      <c r="G874" s="15"/>
      <c r="H874" s="28"/>
      <c r="I874" s="20"/>
      <c r="J874" s="24"/>
      <c r="K874" s="423"/>
    </row>
    <row r="875" spans="1:11" ht="15.75" customHeight="1" x14ac:dyDescent="0.25">
      <c r="A875" s="529" t="s">
        <v>48</v>
      </c>
      <c r="B875" s="248"/>
      <c r="C875" s="253">
        <v>3.6</v>
      </c>
      <c r="D875" s="231">
        <v>3</v>
      </c>
      <c r="E875" s="15"/>
      <c r="F875" s="38"/>
      <c r="G875" s="15"/>
      <c r="H875" s="28"/>
      <c r="I875" s="20"/>
      <c r="J875" s="24"/>
      <c r="K875" s="423"/>
    </row>
    <row r="876" spans="1:11" ht="15.75" customHeight="1" x14ac:dyDescent="0.25">
      <c r="A876" s="529" t="s">
        <v>116</v>
      </c>
      <c r="B876" s="248"/>
      <c r="C876" s="253">
        <v>2.1</v>
      </c>
      <c r="D876" s="278">
        <v>2.1</v>
      </c>
      <c r="E876" s="15"/>
      <c r="F876" s="38"/>
      <c r="G876" s="15"/>
      <c r="H876" s="28"/>
      <c r="I876" s="20"/>
      <c r="J876" s="24"/>
      <c r="K876" s="423"/>
    </row>
    <row r="877" spans="1:11" ht="15.75" customHeight="1" x14ac:dyDescent="0.25">
      <c r="A877" s="532" t="s">
        <v>484</v>
      </c>
      <c r="B877" s="248"/>
      <c r="C877" s="253">
        <v>0.2</v>
      </c>
      <c r="D877" s="278">
        <v>0.2</v>
      </c>
      <c r="E877" s="15"/>
      <c r="F877" s="38"/>
      <c r="G877" s="15"/>
      <c r="H877" s="28"/>
      <c r="I877" s="20"/>
      <c r="J877" s="24"/>
      <c r="K877" s="423"/>
    </row>
    <row r="878" spans="1:11" ht="15.75" customHeight="1" x14ac:dyDescent="0.25">
      <c r="A878" s="529" t="s">
        <v>186</v>
      </c>
      <c r="B878" s="248"/>
      <c r="C878" s="253"/>
      <c r="D878" s="278">
        <v>12</v>
      </c>
      <c r="E878" s="15"/>
      <c r="F878" s="38"/>
      <c r="G878" s="15"/>
      <c r="H878" s="28"/>
      <c r="I878" s="20"/>
      <c r="J878" s="24"/>
      <c r="K878" s="423"/>
    </row>
    <row r="879" spans="1:11" ht="15.75" customHeight="1" x14ac:dyDescent="0.25">
      <c r="A879" s="529" t="s">
        <v>52</v>
      </c>
      <c r="B879" s="248"/>
      <c r="C879" s="253">
        <v>7.5</v>
      </c>
      <c r="D879" s="278">
        <v>6</v>
      </c>
      <c r="E879" s="15"/>
      <c r="F879" s="38"/>
      <c r="G879" s="15"/>
      <c r="H879" s="28"/>
      <c r="I879" s="20"/>
      <c r="J879" s="24"/>
      <c r="K879" s="423"/>
    </row>
    <row r="880" spans="1:11" ht="15.75" customHeight="1" x14ac:dyDescent="0.25">
      <c r="A880" s="529" t="s">
        <v>47</v>
      </c>
      <c r="B880" s="248"/>
      <c r="C880" s="253">
        <v>7.14</v>
      </c>
      <c r="D880" s="278">
        <v>6</v>
      </c>
      <c r="E880" s="15"/>
      <c r="F880" s="38"/>
      <c r="G880" s="15"/>
      <c r="H880" s="28"/>
      <c r="I880" s="20"/>
      <c r="J880" s="24"/>
      <c r="K880" s="423"/>
    </row>
    <row r="881" spans="1:11" ht="15.75" customHeight="1" x14ac:dyDescent="0.25">
      <c r="A881" s="529" t="s">
        <v>53</v>
      </c>
      <c r="B881" s="248"/>
      <c r="C881" s="254">
        <v>3</v>
      </c>
      <c r="D881" s="231">
        <v>3</v>
      </c>
      <c r="E881" s="15"/>
      <c r="F881" s="38"/>
      <c r="G881" s="15"/>
      <c r="H881" s="28"/>
      <c r="I881" s="20"/>
      <c r="J881" s="24"/>
      <c r="K881" s="423"/>
    </row>
    <row r="882" spans="1:11" ht="15.75" customHeight="1" x14ac:dyDescent="0.25">
      <c r="A882" s="529" t="s">
        <v>267</v>
      </c>
      <c r="B882" s="248"/>
      <c r="C882" s="253">
        <v>143</v>
      </c>
      <c r="D882" s="278">
        <v>143</v>
      </c>
      <c r="E882" s="15"/>
      <c r="F882" s="38"/>
      <c r="G882" s="15"/>
      <c r="H882" s="28"/>
      <c r="I882" s="20"/>
      <c r="J882" s="24"/>
      <c r="K882" s="423"/>
    </row>
    <row r="883" spans="1:11" ht="15.75" customHeight="1" x14ac:dyDescent="0.25">
      <c r="A883" s="532" t="s">
        <v>484</v>
      </c>
      <c r="B883" s="248"/>
      <c r="C883" s="249">
        <v>0.5</v>
      </c>
      <c r="D883" s="278">
        <v>0.5</v>
      </c>
      <c r="E883" s="38"/>
      <c r="F883" s="38"/>
      <c r="G883" s="38"/>
      <c r="H883" s="28"/>
      <c r="I883" s="20"/>
      <c r="J883" s="24"/>
      <c r="K883" s="423"/>
    </row>
    <row r="884" spans="1:11" ht="27.75" customHeight="1" x14ac:dyDescent="0.25">
      <c r="A884" s="531" t="s">
        <v>524</v>
      </c>
      <c r="B884" s="252" t="s">
        <v>502</v>
      </c>
      <c r="C884" s="251"/>
      <c r="D884" s="255"/>
      <c r="E884" s="28">
        <v>11.03</v>
      </c>
      <c r="F884" s="27">
        <v>9.1199999999999992</v>
      </c>
      <c r="G884" s="28">
        <v>2.93</v>
      </c>
      <c r="H884" s="27">
        <v>137.5</v>
      </c>
      <c r="I884" s="28">
        <v>0.01</v>
      </c>
      <c r="J884" s="24" t="s">
        <v>503</v>
      </c>
      <c r="K884" s="423"/>
    </row>
    <row r="885" spans="1:11" ht="15.75" customHeight="1" x14ac:dyDescent="0.25">
      <c r="A885" s="553" t="s">
        <v>488</v>
      </c>
      <c r="B885" s="509"/>
      <c r="C885" s="318">
        <v>99</v>
      </c>
      <c r="D885" s="319">
        <v>71</v>
      </c>
      <c r="E885" s="28"/>
      <c r="F885" s="20"/>
      <c r="G885" s="20"/>
      <c r="H885" s="20"/>
      <c r="I885" s="20"/>
      <c r="J885" s="24"/>
      <c r="K885" s="423"/>
    </row>
    <row r="886" spans="1:11" ht="15.75" customHeight="1" x14ac:dyDescent="0.25">
      <c r="A886" s="553" t="s">
        <v>270</v>
      </c>
      <c r="B886" s="509"/>
      <c r="C886" s="318"/>
      <c r="D886" s="319">
        <v>50</v>
      </c>
      <c r="E886" s="28"/>
      <c r="F886" s="20"/>
      <c r="G886" s="28"/>
      <c r="H886" s="20"/>
      <c r="I886" s="28"/>
      <c r="J886" s="24"/>
      <c r="K886" s="423"/>
    </row>
    <row r="887" spans="1:11" ht="15.75" customHeight="1" x14ac:dyDescent="0.25">
      <c r="A887" s="553" t="s">
        <v>53</v>
      </c>
      <c r="B887" s="509"/>
      <c r="C887" s="318">
        <v>3</v>
      </c>
      <c r="D887" s="319">
        <v>3</v>
      </c>
      <c r="E887" s="28"/>
      <c r="F887" s="27"/>
      <c r="G887" s="28"/>
      <c r="H887" s="27"/>
      <c r="I887" s="28"/>
      <c r="J887" s="24" t="s">
        <v>249</v>
      </c>
      <c r="K887" s="423"/>
    </row>
    <row r="888" spans="1:11" ht="15.75" customHeight="1" x14ac:dyDescent="0.25">
      <c r="A888" s="553" t="s">
        <v>328</v>
      </c>
      <c r="B888" s="509"/>
      <c r="C888" s="318">
        <v>16.7</v>
      </c>
      <c r="D888" s="319">
        <v>10</v>
      </c>
      <c r="E888" s="28"/>
      <c r="F888" s="27"/>
      <c r="G888" s="28"/>
      <c r="H888" s="27"/>
      <c r="I888" s="28"/>
      <c r="J888" s="24"/>
      <c r="K888" s="423"/>
    </row>
    <row r="889" spans="1:11" ht="15.75" customHeight="1" x14ac:dyDescent="0.25">
      <c r="A889" s="553" t="s">
        <v>112</v>
      </c>
      <c r="B889" s="509"/>
      <c r="C889" s="318">
        <v>25.2</v>
      </c>
      <c r="D889" s="319">
        <v>20</v>
      </c>
      <c r="E889" s="28"/>
      <c r="F889" s="20"/>
      <c r="G889" s="20"/>
      <c r="H889" s="20"/>
      <c r="I889" s="20"/>
      <c r="J889" s="24"/>
      <c r="K889" s="423"/>
    </row>
    <row r="890" spans="1:11" ht="15.75" customHeight="1" x14ac:dyDescent="0.25">
      <c r="A890" s="553" t="s">
        <v>121</v>
      </c>
      <c r="B890" s="509"/>
      <c r="C890" s="318">
        <v>10</v>
      </c>
      <c r="D890" s="319">
        <v>10</v>
      </c>
      <c r="E890" s="28"/>
      <c r="F890" s="20"/>
      <c r="G890" s="20"/>
      <c r="H890" s="20"/>
      <c r="I890" s="20"/>
      <c r="J890" s="24"/>
      <c r="K890" s="423"/>
    </row>
    <row r="891" spans="1:11" ht="15.75" customHeight="1" x14ac:dyDescent="0.25">
      <c r="A891" s="553" t="s">
        <v>60</v>
      </c>
      <c r="B891" s="509"/>
      <c r="C891" s="318">
        <v>1.5</v>
      </c>
      <c r="D891" s="319">
        <v>1.5</v>
      </c>
      <c r="E891" s="28"/>
      <c r="F891" s="20"/>
      <c r="G891" s="20"/>
      <c r="H891" s="20"/>
      <c r="I891" s="20"/>
      <c r="J891" s="24"/>
      <c r="K891" s="423"/>
    </row>
    <row r="892" spans="1:11" ht="15.75" customHeight="1" x14ac:dyDescent="0.25">
      <c r="A892" s="553" t="s">
        <v>81</v>
      </c>
      <c r="B892" s="509"/>
      <c r="C892" s="318">
        <v>15</v>
      </c>
      <c r="D892" s="319">
        <v>15</v>
      </c>
      <c r="E892" s="28"/>
      <c r="F892" s="20"/>
      <c r="G892" s="20"/>
      <c r="H892" s="20"/>
      <c r="I892" s="20"/>
      <c r="J892" s="24"/>
      <c r="K892" s="423"/>
    </row>
    <row r="893" spans="1:11" ht="15.75" customHeight="1" x14ac:dyDescent="0.25">
      <c r="A893" s="532" t="s">
        <v>484</v>
      </c>
      <c r="B893" s="509"/>
      <c r="C893" s="318">
        <v>0.5</v>
      </c>
      <c r="D893" s="319">
        <v>0.5</v>
      </c>
      <c r="E893" s="28"/>
      <c r="F893" s="20"/>
      <c r="G893" s="28"/>
      <c r="H893" s="20"/>
      <c r="I893" s="20"/>
      <c r="J893" s="24"/>
      <c r="K893" s="423"/>
    </row>
    <row r="894" spans="1:11" ht="15.75" customHeight="1" x14ac:dyDescent="0.25">
      <c r="A894" s="531" t="s">
        <v>71</v>
      </c>
      <c r="B894" s="252">
        <v>130</v>
      </c>
      <c r="C894" s="267"/>
      <c r="D894" s="256"/>
      <c r="E894" s="28">
        <v>2.66</v>
      </c>
      <c r="F894" s="27">
        <v>4.16</v>
      </c>
      <c r="G894" s="28">
        <v>17.7</v>
      </c>
      <c r="H894" s="20">
        <v>118.95</v>
      </c>
      <c r="I894" s="27">
        <v>0.21</v>
      </c>
      <c r="J894" s="24" t="s">
        <v>526</v>
      </c>
      <c r="K894" s="423"/>
    </row>
    <row r="895" spans="1:11" ht="15.75" customHeight="1" x14ac:dyDescent="0.25">
      <c r="A895" s="529" t="s">
        <v>51</v>
      </c>
      <c r="B895" s="233"/>
      <c r="C895" s="247">
        <v>147.83000000000001</v>
      </c>
      <c r="D895" s="287">
        <v>111.15</v>
      </c>
      <c r="E895" s="28"/>
      <c r="F895" s="27"/>
      <c r="G895" s="28"/>
      <c r="H895" s="20"/>
      <c r="I895" s="27"/>
      <c r="J895" s="24"/>
      <c r="K895" s="423"/>
    </row>
    <row r="896" spans="1:11" ht="15.75" customHeight="1" x14ac:dyDescent="0.25">
      <c r="A896" s="529" t="s">
        <v>30</v>
      </c>
      <c r="B896" s="233"/>
      <c r="C896" s="247">
        <v>20.54</v>
      </c>
      <c r="D896" s="234">
        <v>19.5</v>
      </c>
      <c r="E896" s="28"/>
      <c r="F896" s="27"/>
      <c r="G896" s="28"/>
      <c r="H896" s="20"/>
      <c r="I896" s="27"/>
      <c r="J896" s="24"/>
      <c r="K896" s="423"/>
    </row>
    <row r="897" spans="1:11" ht="15.75" customHeight="1" x14ac:dyDescent="0.25">
      <c r="A897" s="529" t="s">
        <v>33</v>
      </c>
      <c r="B897" s="233"/>
      <c r="C897" s="247">
        <v>4.5</v>
      </c>
      <c r="D897" s="234">
        <v>4.5</v>
      </c>
      <c r="E897" s="28"/>
      <c r="F897" s="27"/>
      <c r="G897" s="28"/>
      <c r="H897" s="20"/>
      <c r="I897" s="27"/>
      <c r="J897" s="24"/>
      <c r="K897" s="423"/>
    </row>
    <row r="898" spans="1:11" ht="15.75" customHeight="1" x14ac:dyDescent="0.25">
      <c r="A898" s="532" t="s">
        <v>484</v>
      </c>
      <c r="B898" s="233"/>
      <c r="C898" s="247">
        <v>0.48</v>
      </c>
      <c r="D898" s="234">
        <v>0.48</v>
      </c>
      <c r="E898" s="28"/>
      <c r="F898" s="27"/>
      <c r="G898" s="28"/>
      <c r="H898" s="20"/>
      <c r="I898" s="27"/>
      <c r="J898" s="24"/>
      <c r="K898" s="423"/>
    </row>
    <row r="899" spans="1:11" ht="15.75" customHeight="1" x14ac:dyDescent="0.25">
      <c r="A899" s="531" t="s">
        <v>62</v>
      </c>
      <c r="B899" s="233">
        <v>130</v>
      </c>
      <c r="C899" s="233"/>
      <c r="D899" s="249"/>
      <c r="E899" s="27">
        <v>0.28000000000000003</v>
      </c>
      <c r="F899" s="28">
        <v>0.01</v>
      </c>
      <c r="G899" s="27">
        <v>18.05</v>
      </c>
      <c r="H899" s="28">
        <v>73.45</v>
      </c>
      <c r="I899" s="20">
        <v>0.26</v>
      </c>
      <c r="J899" s="24" t="s">
        <v>418</v>
      </c>
      <c r="K899" s="423"/>
    </row>
    <row r="900" spans="1:11" ht="15.75" customHeight="1" x14ac:dyDescent="0.25">
      <c r="A900" s="529" t="s">
        <v>63</v>
      </c>
      <c r="B900" s="233"/>
      <c r="C900" s="233">
        <v>13.3</v>
      </c>
      <c r="D900" s="249">
        <v>13</v>
      </c>
      <c r="E900" s="27"/>
      <c r="F900" s="28"/>
      <c r="G900" s="27"/>
      <c r="H900" s="28"/>
      <c r="I900" s="20"/>
      <c r="J900" s="24"/>
      <c r="K900" s="423"/>
    </row>
    <row r="901" spans="1:11" ht="15.75" customHeight="1" x14ac:dyDescent="0.25">
      <c r="A901" s="529" t="s">
        <v>81</v>
      </c>
      <c r="B901" s="233"/>
      <c r="C901" s="233">
        <v>130</v>
      </c>
      <c r="D901" s="249">
        <v>130</v>
      </c>
      <c r="E901" s="27"/>
      <c r="F901" s="28"/>
      <c r="G901" s="27"/>
      <c r="H901" s="28"/>
      <c r="I901" s="20"/>
      <c r="J901" s="24"/>
      <c r="K901" s="423"/>
    </row>
    <row r="902" spans="1:11" ht="15.75" customHeight="1" x14ac:dyDescent="0.25">
      <c r="A902" s="529" t="s">
        <v>32</v>
      </c>
      <c r="B902" s="233"/>
      <c r="C902" s="233">
        <v>8</v>
      </c>
      <c r="D902" s="249">
        <v>8</v>
      </c>
      <c r="E902" s="27"/>
      <c r="F902" s="28"/>
      <c r="G902" s="27"/>
      <c r="H902" s="28"/>
      <c r="I902" s="20"/>
      <c r="J902" s="24"/>
      <c r="K902" s="423"/>
    </row>
    <row r="903" spans="1:11" ht="15.75" customHeight="1" thickBot="1" x14ac:dyDescent="0.3">
      <c r="A903" s="531" t="s">
        <v>291</v>
      </c>
      <c r="B903" s="233">
        <v>30</v>
      </c>
      <c r="C903" s="233">
        <v>30</v>
      </c>
      <c r="D903" s="249">
        <v>30</v>
      </c>
      <c r="E903" s="26">
        <v>1.98</v>
      </c>
      <c r="F903" s="33">
        <v>0.36</v>
      </c>
      <c r="G903" s="26">
        <v>11.88</v>
      </c>
      <c r="H903" s="33">
        <v>59.4</v>
      </c>
      <c r="I903" s="34"/>
      <c r="J903" s="16" t="s">
        <v>434</v>
      </c>
      <c r="K903" s="424"/>
    </row>
    <row r="904" spans="1:11" ht="15.75" customHeight="1" thickBot="1" x14ac:dyDescent="0.3">
      <c r="A904" s="533" t="s">
        <v>41</v>
      </c>
      <c r="B904" s="451">
        <v>590</v>
      </c>
      <c r="C904" s="452"/>
      <c r="D904" s="459"/>
      <c r="E904" s="93">
        <f>E866+E873+E884+E894+E899+E903</f>
        <v>17.959999999999997</v>
      </c>
      <c r="F904" s="93">
        <f t="shared" ref="F904:I904" si="41">F866+F873+F884+F894+F899+F903</f>
        <v>19.77</v>
      </c>
      <c r="G904" s="93">
        <f t="shared" si="41"/>
        <v>61.57</v>
      </c>
      <c r="H904" s="93">
        <f t="shared" si="41"/>
        <v>496.45</v>
      </c>
      <c r="I904" s="93">
        <f t="shared" si="41"/>
        <v>2.8599999999999994</v>
      </c>
      <c r="J904" s="166"/>
      <c r="K904" s="188">
        <f>(H904*K927/H927)*100</f>
        <v>34.97185767521151</v>
      </c>
    </row>
    <row r="905" spans="1:11" ht="15.75" customHeight="1" x14ac:dyDescent="0.25">
      <c r="A905" s="542" t="s">
        <v>64</v>
      </c>
      <c r="B905" s="510"/>
      <c r="C905" s="488"/>
      <c r="D905" s="488"/>
      <c r="E905" s="152"/>
      <c r="F905" s="152"/>
      <c r="G905" s="152"/>
      <c r="H905" s="152"/>
      <c r="I905" s="153"/>
      <c r="J905" s="183"/>
      <c r="K905" s="422"/>
    </row>
    <row r="906" spans="1:11" ht="15.75" customHeight="1" x14ac:dyDescent="0.25">
      <c r="A906" s="531" t="s">
        <v>314</v>
      </c>
      <c r="B906" s="233">
        <v>150</v>
      </c>
      <c r="C906" s="247"/>
      <c r="D906" s="234"/>
      <c r="E906" s="28">
        <v>4.5</v>
      </c>
      <c r="F906" s="27">
        <v>1.5</v>
      </c>
      <c r="G906" s="28">
        <v>6</v>
      </c>
      <c r="H906" s="27">
        <v>56</v>
      </c>
      <c r="I906" s="49">
        <v>1.2</v>
      </c>
      <c r="J906" s="24" t="s">
        <v>247</v>
      </c>
      <c r="K906" s="423"/>
    </row>
    <row r="907" spans="1:11" ht="26.25" customHeight="1" x14ac:dyDescent="0.25">
      <c r="A907" s="529" t="s">
        <v>548</v>
      </c>
      <c r="B907" s="233"/>
      <c r="C907" s="247">
        <v>155</v>
      </c>
      <c r="D907" s="234">
        <v>150</v>
      </c>
      <c r="E907" s="20"/>
      <c r="F907" s="27"/>
      <c r="G907" s="28"/>
      <c r="H907" s="20"/>
      <c r="I907" s="27"/>
      <c r="J907" s="24"/>
      <c r="K907" s="423"/>
    </row>
    <row r="908" spans="1:11" ht="15.75" customHeight="1" x14ac:dyDescent="0.25">
      <c r="A908" s="531" t="s">
        <v>67</v>
      </c>
      <c r="B908" s="251">
        <v>10</v>
      </c>
      <c r="C908" s="267">
        <v>10</v>
      </c>
      <c r="D908" s="267">
        <v>10</v>
      </c>
      <c r="E908" s="124">
        <v>0.75</v>
      </c>
      <c r="F908" s="124">
        <v>0.98</v>
      </c>
      <c r="G908" s="124">
        <v>7.44</v>
      </c>
      <c r="H908" s="124">
        <v>41.7</v>
      </c>
      <c r="I908" s="124"/>
      <c r="J908" s="66" t="s">
        <v>436</v>
      </c>
      <c r="K908" s="423"/>
    </row>
    <row r="909" spans="1:11" ht="15.75" customHeight="1" x14ac:dyDescent="0.25">
      <c r="A909" s="529" t="s">
        <v>68</v>
      </c>
      <c r="B909" s="511"/>
      <c r="C909" s="511"/>
      <c r="D909" s="511"/>
      <c r="E909" s="157"/>
      <c r="F909" s="157"/>
      <c r="G909" s="157"/>
      <c r="H909" s="157"/>
      <c r="I909" s="157"/>
      <c r="J909" s="175"/>
      <c r="K909" s="424"/>
    </row>
    <row r="910" spans="1:11" ht="15.75" customHeight="1" x14ac:dyDescent="0.25">
      <c r="A910" s="537"/>
      <c r="B910" s="474">
        <v>160</v>
      </c>
      <c r="C910" s="474"/>
      <c r="D910" s="474"/>
      <c r="E910" s="149">
        <f>E906+E908</f>
        <v>5.25</v>
      </c>
      <c r="F910" s="149">
        <f t="shared" ref="F910:I910" si="42">F906+F908</f>
        <v>2.48</v>
      </c>
      <c r="G910" s="149">
        <f t="shared" si="42"/>
        <v>13.440000000000001</v>
      </c>
      <c r="H910" s="149">
        <f t="shared" si="42"/>
        <v>97.7</v>
      </c>
      <c r="I910" s="149">
        <f t="shared" si="42"/>
        <v>1.2</v>
      </c>
      <c r="J910" s="167"/>
      <c r="K910" s="188">
        <f>(H910*K927/H927)*100</f>
        <v>6.8823657868227706</v>
      </c>
    </row>
    <row r="911" spans="1:11" ht="15.75" customHeight="1" x14ac:dyDescent="0.25">
      <c r="A911" s="538" t="s">
        <v>388</v>
      </c>
      <c r="B911" s="241"/>
      <c r="C911" s="242"/>
      <c r="D911" s="241"/>
      <c r="E911" s="140"/>
      <c r="F911" s="120"/>
      <c r="G911" s="142"/>
      <c r="H911" s="140"/>
      <c r="I911" s="141"/>
      <c r="J911" s="24"/>
      <c r="K911" s="422"/>
    </row>
    <row r="912" spans="1:11" ht="25.5" customHeight="1" x14ac:dyDescent="0.25">
      <c r="A912" s="531" t="s">
        <v>332</v>
      </c>
      <c r="B912" s="233" t="s">
        <v>335</v>
      </c>
      <c r="C912" s="249"/>
      <c r="D912" s="233"/>
      <c r="E912" s="28">
        <v>18.8</v>
      </c>
      <c r="F912" s="27">
        <v>6.8</v>
      </c>
      <c r="G912" s="28">
        <v>27.8</v>
      </c>
      <c r="H912" s="27">
        <v>248</v>
      </c>
      <c r="I912" s="63">
        <v>0.03</v>
      </c>
      <c r="J912" s="24" t="s">
        <v>334</v>
      </c>
      <c r="K912" s="423"/>
    </row>
    <row r="913" spans="1:11" ht="15.75" customHeight="1" x14ac:dyDescent="0.25">
      <c r="A913" s="529" t="s">
        <v>102</v>
      </c>
      <c r="B913" s="233"/>
      <c r="C913" s="249">
        <v>102</v>
      </c>
      <c r="D913" s="233">
        <v>100</v>
      </c>
      <c r="E913" s="28"/>
      <c r="F913" s="27"/>
      <c r="G913" s="28"/>
      <c r="H913" s="27"/>
      <c r="I913" s="63"/>
      <c r="J913" s="24"/>
      <c r="K913" s="423"/>
    </row>
    <row r="914" spans="1:11" ht="15.75" customHeight="1" x14ac:dyDescent="0.25">
      <c r="A914" s="529" t="s">
        <v>60</v>
      </c>
      <c r="B914" s="233"/>
      <c r="C914" s="249">
        <v>14</v>
      </c>
      <c r="D914" s="233">
        <v>14</v>
      </c>
      <c r="E914" s="28"/>
      <c r="F914" s="27"/>
      <c r="G914" s="28"/>
      <c r="H914" s="27"/>
      <c r="I914" s="63"/>
      <c r="J914" s="24"/>
      <c r="K914" s="423"/>
    </row>
    <row r="915" spans="1:11" ht="15.75" customHeight="1" x14ac:dyDescent="0.25">
      <c r="A915" s="529" t="s">
        <v>48</v>
      </c>
      <c r="B915" s="233"/>
      <c r="C915" s="247">
        <v>4.8</v>
      </c>
      <c r="D915" s="233">
        <v>4</v>
      </c>
      <c r="E915" s="28"/>
      <c r="F915" s="27"/>
      <c r="G915" s="28"/>
      <c r="H915" s="27"/>
      <c r="I915" s="63"/>
      <c r="J915" s="24"/>
      <c r="K915" s="423"/>
    </row>
    <row r="916" spans="1:11" ht="15.75" customHeight="1" x14ac:dyDescent="0.25">
      <c r="A916" s="529" t="s">
        <v>75</v>
      </c>
      <c r="B916" s="233"/>
      <c r="C916" s="247">
        <v>8</v>
      </c>
      <c r="D916" s="233">
        <v>8</v>
      </c>
      <c r="E916" s="28"/>
      <c r="F916" s="27"/>
      <c r="G916" s="28"/>
      <c r="H916" s="27"/>
      <c r="I916" s="63"/>
      <c r="J916" s="24"/>
      <c r="K916" s="423"/>
    </row>
    <row r="917" spans="1:11" ht="15.75" customHeight="1" x14ac:dyDescent="0.25">
      <c r="A917" s="532" t="s">
        <v>484</v>
      </c>
      <c r="B917" s="233"/>
      <c r="C917" s="247">
        <v>1</v>
      </c>
      <c r="D917" s="233">
        <v>1</v>
      </c>
      <c r="E917" s="28"/>
      <c r="F917" s="27"/>
      <c r="G917" s="28"/>
      <c r="H917" s="27"/>
      <c r="I917" s="63"/>
      <c r="J917" s="24"/>
      <c r="K917" s="423"/>
    </row>
    <row r="918" spans="1:11" ht="15.75" customHeight="1" x14ac:dyDescent="0.25">
      <c r="A918" s="529" t="s">
        <v>50</v>
      </c>
      <c r="B918" s="233"/>
      <c r="C918" s="249"/>
      <c r="D918" s="233">
        <v>114</v>
      </c>
      <c r="E918" s="28"/>
      <c r="F918" s="27"/>
      <c r="G918" s="28"/>
      <c r="H918" s="27"/>
      <c r="I918" s="63"/>
      <c r="J918" s="24"/>
      <c r="K918" s="423"/>
    </row>
    <row r="919" spans="1:11" ht="15.75" customHeight="1" x14ac:dyDescent="0.25">
      <c r="A919" s="529" t="s">
        <v>225</v>
      </c>
      <c r="B919" s="233"/>
      <c r="C919" s="249">
        <v>4</v>
      </c>
      <c r="D919" s="233">
        <v>4</v>
      </c>
      <c r="E919" s="28"/>
      <c r="F919" s="27"/>
      <c r="G919" s="28"/>
      <c r="H919" s="27"/>
      <c r="I919" s="63"/>
      <c r="J919" s="24"/>
      <c r="K919" s="423"/>
    </row>
    <row r="920" spans="1:11" ht="15.75" customHeight="1" x14ac:dyDescent="0.25">
      <c r="A920" s="529" t="s">
        <v>104</v>
      </c>
      <c r="B920" s="233"/>
      <c r="C920" s="249">
        <v>20</v>
      </c>
      <c r="D920" s="233">
        <v>20</v>
      </c>
      <c r="E920" s="28"/>
      <c r="F920" s="27"/>
      <c r="G920" s="28"/>
      <c r="H920" s="20"/>
      <c r="I920" s="63"/>
      <c r="J920" s="24"/>
      <c r="K920" s="423"/>
    </row>
    <row r="921" spans="1:11" ht="15.75" customHeight="1" x14ac:dyDescent="0.25">
      <c r="A921" s="531" t="s">
        <v>213</v>
      </c>
      <c r="B921" s="233" t="s">
        <v>389</v>
      </c>
      <c r="C921" s="249"/>
      <c r="D921" s="233"/>
      <c r="E921" s="34">
        <v>0.04</v>
      </c>
      <c r="F921" s="26">
        <v>0.01</v>
      </c>
      <c r="G921" s="33">
        <v>6.99</v>
      </c>
      <c r="H921" s="34">
        <v>28</v>
      </c>
      <c r="I921" s="26">
        <v>0.04</v>
      </c>
      <c r="J921" s="24" t="s">
        <v>422</v>
      </c>
      <c r="K921" s="423"/>
    </row>
    <row r="922" spans="1:11" ht="15.75" customHeight="1" x14ac:dyDescent="0.25">
      <c r="A922" s="529" t="s">
        <v>74</v>
      </c>
      <c r="B922" s="233"/>
      <c r="C922" s="249">
        <v>0.4</v>
      </c>
      <c r="D922" s="233">
        <v>0.4</v>
      </c>
      <c r="E922" s="34"/>
      <c r="F922" s="26"/>
      <c r="G922" s="33"/>
      <c r="H922" s="34"/>
      <c r="I922" s="26"/>
      <c r="J922" s="24"/>
      <c r="K922" s="423"/>
    </row>
    <row r="923" spans="1:11" ht="15.75" customHeight="1" x14ac:dyDescent="0.25">
      <c r="A923" s="529" t="s">
        <v>32</v>
      </c>
      <c r="B923" s="233"/>
      <c r="C923" s="249">
        <v>8</v>
      </c>
      <c r="D923" s="233">
        <v>8</v>
      </c>
      <c r="E923" s="34"/>
      <c r="F923" s="26"/>
      <c r="G923" s="34"/>
      <c r="H923" s="34"/>
      <c r="I923" s="26"/>
      <c r="J923" s="24"/>
      <c r="K923" s="423"/>
    </row>
    <row r="924" spans="1:11" ht="15.75" customHeight="1" x14ac:dyDescent="0.25">
      <c r="A924" s="529" t="s">
        <v>31</v>
      </c>
      <c r="B924" s="233"/>
      <c r="C924" s="233">
        <v>150</v>
      </c>
      <c r="D924" s="233">
        <v>150</v>
      </c>
      <c r="E924" s="26"/>
      <c r="F924" s="33"/>
      <c r="G924" s="26"/>
      <c r="H924" s="33"/>
      <c r="I924" s="26"/>
      <c r="J924" s="24"/>
      <c r="K924" s="423"/>
    </row>
    <row r="925" spans="1:11" ht="15.75" customHeight="1" thickBot="1" x14ac:dyDescent="0.3">
      <c r="A925" s="531" t="s">
        <v>433</v>
      </c>
      <c r="B925" s="233">
        <v>25</v>
      </c>
      <c r="C925" s="234">
        <v>25</v>
      </c>
      <c r="D925" s="234">
        <v>25</v>
      </c>
      <c r="E925" s="27">
        <v>1.9</v>
      </c>
      <c r="F925" s="28">
        <v>0.2</v>
      </c>
      <c r="G925" s="27">
        <v>12.3</v>
      </c>
      <c r="H925" s="28">
        <v>58.75</v>
      </c>
      <c r="I925" s="27">
        <v>0</v>
      </c>
      <c r="J925" s="16" t="s">
        <v>435</v>
      </c>
      <c r="K925" s="424"/>
    </row>
    <row r="926" spans="1:11" ht="15.75" customHeight="1" thickBot="1" x14ac:dyDescent="0.3">
      <c r="A926" s="533" t="s">
        <v>41</v>
      </c>
      <c r="B926" s="451">
        <v>303</v>
      </c>
      <c r="C926" s="458"/>
      <c r="D926" s="459"/>
      <c r="E926" s="93">
        <f>E912+E921+E925</f>
        <v>20.74</v>
      </c>
      <c r="F926" s="93">
        <f t="shared" ref="F926:I926" si="43">F912+F921+F925</f>
        <v>7.01</v>
      </c>
      <c r="G926" s="93">
        <f t="shared" si="43"/>
        <v>47.09</v>
      </c>
      <c r="H926" s="93">
        <f t="shared" si="43"/>
        <v>334.75</v>
      </c>
      <c r="I926" s="93">
        <f t="shared" si="43"/>
        <v>7.0000000000000007E-2</v>
      </c>
      <c r="J926" s="166"/>
      <c r="K926" s="188">
        <f>H926*K927/H927*100</f>
        <v>23.581084412885595</v>
      </c>
    </row>
    <row r="927" spans="1:11" ht="15.75" customHeight="1" thickBot="1" x14ac:dyDescent="0.3">
      <c r="A927" s="546" t="s">
        <v>76</v>
      </c>
      <c r="B927" s="499">
        <f>B858+B864+B904+B910+B926</f>
        <v>1685</v>
      </c>
      <c r="C927" s="499"/>
      <c r="D927" s="499"/>
      <c r="E927" s="115">
        <f>E858+E864+E904+E910+E926</f>
        <v>54.28</v>
      </c>
      <c r="F927" s="115">
        <f>F858+F864+F904+F910+F926</f>
        <v>42.319999999999993</v>
      </c>
      <c r="G927" s="115">
        <f>G858+G864+G904+G910+G926</f>
        <v>205.05</v>
      </c>
      <c r="H927" s="115">
        <f>H858+H864+H904+H910+H926</f>
        <v>1419.57</v>
      </c>
      <c r="I927" s="115">
        <f>I858+I864+I904+I910+I926</f>
        <v>17.55</v>
      </c>
      <c r="J927" s="16"/>
      <c r="K927" s="187">
        <v>1</v>
      </c>
    </row>
    <row r="928" spans="1:11" ht="15.75" customHeight="1" x14ac:dyDescent="0.25">
      <c r="A928" s="534"/>
      <c r="B928" s="465"/>
      <c r="C928" s="261"/>
      <c r="D928" s="249"/>
      <c r="E928" s="111"/>
      <c r="F928" s="111"/>
      <c r="G928" s="111"/>
      <c r="H928" s="107"/>
      <c r="I928" s="107"/>
      <c r="J928" s="7"/>
      <c r="K928" s="539"/>
    </row>
    <row r="929" spans="1:11" ht="15.75" customHeight="1" thickBot="1" x14ac:dyDescent="0.3">
      <c r="A929" s="536" t="s">
        <v>182</v>
      </c>
      <c r="B929" s="440"/>
      <c r="C929" s="432"/>
      <c r="D929" s="436"/>
      <c r="E929" s="38"/>
      <c r="F929" s="38"/>
      <c r="G929" s="38"/>
      <c r="H929" s="38"/>
      <c r="I929" s="38"/>
      <c r="J929" s="90"/>
      <c r="K929" s="539"/>
    </row>
    <row r="930" spans="1:11" ht="15.75" customHeight="1" x14ac:dyDescent="0.25">
      <c r="A930" s="540" t="s">
        <v>7</v>
      </c>
      <c r="B930" s="382" t="s">
        <v>8</v>
      </c>
      <c r="C930" s="382" t="s">
        <v>9</v>
      </c>
      <c r="D930" s="382" t="s">
        <v>9</v>
      </c>
      <c r="E930" s="416" t="s">
        <v>10</v>
      </c>
      <c r="F930" s="417"/>
      <c r="G930" s="418"/>
      <c r="H930" s="8" t="s">
        <v>11</v>
      </c>
      <c r="I930" s="91" t="s">
        <v>12</v>
      </c>
      <c r="J930" s="79" t="s">
        <v>78</v>
      </c>
      <c r="K930" s="425" t="s">
        <v>443</v>
      </c>
    </row>
    <row r="931" spans="1:11" ht="15.75" customHeight="1" thickBot="1" x14ac:dyDescent="0.3">
      <c r="A931" s="529" t="s">
        <v>14</v>
      </c>
      <c r="B931" s="239" t="s">
        <v>15</v>
      </c>
      <c r="C931" s="239" t="s">
        <v>16</v>
      </c>
      <c r="D931" s="239" t="s">
        <v>16</v>
      </c>
      <c r="E931" s="58"/>
      <c r="F931" s="40"/>
      <c r="G931" s="40"/>
      <c r="H931" s="15" t="s">
        <v>208</v>
      </c>
      <c r="I931" s="38"/>
      <c r="J931" s="29" t="s">
        <v>79</v>
      </c>
      <c r="K931" s="425"/>
    </row>
    <row r="932" spans="1:11" ht="15.75" customHeight="1" thickBot="1" x14ac:dyDescent="0.3">
      <c r="A932" s="530"/>
      <c r="B932" s="445"/>
      <c r="C932" s="445" t="s">
        <v>18</v>
      </c>
      <c r="D932" s="445" t="s">
        <v>19</v>
      </c>
      <c r="E932" s="18" t="s">
        <v>20</v>
      </c>
      <c r="F932" s="18" t="s">
        <v>21</v>
      </c>
      <c r="G932" s="41" t="s">
        <v>22</v>
      </c>
      <c r="H932" s="18" t="s">
        <v>23</v>
      </c>
      <c r="I932" s="19" t="s">
        <v>24</v>
      </c>
      <c r="J932" s="181"/>
      <c r="K932" s="425"/>
    </row>
    <row r="933" spans="1:11" ht="15.75" customHeight="1" x14ac:dyDescent="0.25">
      <c r="A933" s="534" t="s">
        <v>25</v>
      </c>
      <c r="B933" s="239"/>
      <c r="C933" s="454"/>
      <c r="D933" s="512"/>
      <c r="E933" s="23"/>
      <c r="F933" s="21"/>
      <c r="G933" s="22"/>
      <c r="H933" s="23"/>
      <c r="I933" s="57"/>
      <c r="J933" s="6"/>
      <c r="K933" s="422"/>
    </row>
    <row r="934" spans="1:11" ht="25.5" customHeight="1" x14ac:dyDescent="0.25">
      <c r="A934" s="531" t="s">
        <v>401</v>
      </c>
      <c r="B934" s="239" t="s">
        <v>209</v>
      </c>
      <c r="C934" s="239"/>
      <c r="D934" s="239"/>
      <c r="E934" s="27">
        <v>4.5</v>
      </c>
      <c r="F934" s="27">
        <v>5</v>
      </c>
      <c r="G934" s="27">
        <v>21</v>
      </c>
      <c r="H934" s="27">
        <v>147</v>
      </c>
      <c r="I934" s="27">
        <v>0.16</v>
      </c>
      <c r="J934" s="24" t="s">
        <v>184</v>
      </c>
      <c r="K934" s="423"/>
    </row>
    <row r="935" spans="1:11" ht="15.75" customHeight="1" x14ac:dyDescent="0.25">
      <c r="A935" s="529" t="s">
        <v>128</v>
      </c>
      <c r="B935" s="239"/>
      <c r="C935" s="239">
        <v>19</v>
      </c>
      <c r="D935" s="333">
        <v>19</v>
      </c>
      <c r="E935" s="27"/>
      <c r="F935" s="28"/>
      <c r="G935" s="27"/>
      <c r="H935" s="28"/>
      <c r="I935" s="20"/>
      <c r="J935" s="24"/>
      <c r="K935" s="423"/>
    </row>
    <row r="936" spans="1:11" ht="15.75" customHeight="1" x14ac:dyDescent="0.25">
      <c r="A936" s="529" t="s">
        <v>30</v>
      </c>
      <c r="B936" s="239"/>
      <c r="C936" s="444">
        <v>132</v>
      </c>
      <c r="D936" s="239">
        <v>132</v>
      </c>
      <c r="E936" s="27"/>
      <c r="F936" s="28"/>
      <c r="G936" s="27"/>
      <c r="H936" s="28"/>
      <c r="I936" s="20"/>
      <c r="J936" s="24"/>
      <c r="K936" s="423"/>
    </row>
    <row r="937" spans="1:11" ht="15.75" customHeight="1" x14ac:dyDescent="0.25">
      <c r="A937" s="529" t="s">
        <v>32</v>
      </c>
      <c r="B937" s="239"/>
      <c r="C937" s="444">
        <v>4</v>
      </c>
      <c r="D937" s="239">
        <v>4</v>
      </c>
      <c r="E937" s="27"/>
      <c r="F937" s="28"/>
      <c r="G937" s="27"/>
      <c r="H937" s="28"/>
      <c r="I937" s="20"/>
      <c r="J937" s="24"/>
      <c r="K937" s="423"/>
    </row>
    <row r="938" spans="1:11" ht="15.75" customHeight="1" x14ac:dyDescent="0.25">
      <c r="A938" s="532" t="s">
        <v>484</v>
      </c>
      <c r="B938" s="239"/>
      <c r="C938" s="444">
        <v>0.8</v>
      </c>
      <c r="D938" s="239">
        <v>0.8</v>
      </c>
      <c r="E938" s="27"/>
      <c r="F938" s="28"/>
      <c r="G938" s="27"/>
      <c r="H938" s="28"/>
      <c r="I938" s="20"/>
      <c r="J938" s="24"/>
      <c r="K938" s="423"/>
    </row>
    <row r="939" spans="1:11" ht="15.75" customHeight="1" x14ac:dyDescent="0.25">
      <c r="A939" s="529" t="s">
        <v>33</v>
      </c>
      <c r="B939" s="239"/>
      <c r="C939" s="444">
        <v>4</v>
      </c>
      <c r="D939" s="239">
        <v>4</v>
      </c>
      <c r="E939" s="27"/>
      <c r="F939" s="28"/>
      <c r="G939" s="27"/>
      <c r="H939" s="28"/>
      <c r="I939" s="20"/>
      <c r="J939" s="24"/>
      <c r="K939" s="423"/>
    </row>
    <row r="940" spans="1:11" ht="15.75" customHeight="1" x14ac:dyDescent="0.25">
      <c r="A940" s="531" t="s">
        <v>34</v>
      </c>
      <c r="B940" s="239">
        <v>165</v>
      </c>
      <c r="C940" s="447"/>
      <c r="D940" s="447"/>
      <c r="E940" s="34">
        <v>2.57</v>
      </c>
      <c r="F940" s="26">
        <v>2.2000000000000002</v>
      </c>
      <c r="G940" s="26">
        <v>11.69</v>
      </c>
      <c r="H940" s="26">
        <v>77</v>
      </c>
      <c r="I940" s="34">
        <v>0.16</v>
      </c>
      <c r="J940" s="24" t="s">
        <v>210</v>
      </c>
      <c r="K940" s="423"/>
    </row>
    <row r="941" spans="1:11" ht="15.75" customHeight="1" x14ac:dyDescent="0.25">
      <c r="A941" s="529" t="s">
        <v>36</v>
      </c>
      <c r="B941" s="239"/>
      <c r="C941" s="233">
        <v>2</v>
      </c>
      <c r="D941" s="233">
        <v>2</v>
      </c>
      <c r="E941" s="34"/>
      <c r="F941" s="34"/>
      <c r="G941" s="34"/>
      <c r="H941" s="34"/>
      <c r="I941" s="34"/>
      <c r="J941" s="24"/>
      <c r="K941" s="423"/>
    </row>
    <row r="942" spans="1:11" ht="15.75" customHeight="1" x14ac:dyDescent="0.25">
      <c r="A942" s="529" t="s">
        <v>32</v>
      </c>
      <c r="B942" s="239"/>
      <c r="C942" s="233">
        <v>7.7</v>
      </c>
      <c r="D942" s="233">
        <v>7.7</v>
      </c>
      <c r="E942" s="34"/>
      <c r="F942" s="26"/>
      <c r="G942" s="26"/>
      <c r="H942" s="26"/>
      <c r="I942" s="34"/>
      <c r="J942" s="24"/>
      <c r="K942" s="423"/>
    </row>
    <row r="943" spans="1:11" ht="15.75" customHeight="1" x14ac:dyDescent="0.25">
      <c r="A943" s="529" t="s">
        <v>30</v>
      </c>
      <c r="B943" s="239"/>
      <c r="C943" s="233">
        <v>75</v>
      </c>
      <c r="D943" s="233">
        <v>75</v>
      </c>
      <c r="E943" s="34"/>
      <c r="F943" s="26"/>
      <c r="G943" s="26"/>
      <c r="H943" s="26"/>
      <c r="I943" s="34"/>
      <c r="J943" s="24"/>
      <c r="K943" s="423"/>
    </row>
    <row r="944" spans="1:11" ht="15.75" customHeight="1" x14ac:dyDescent="0.25">
      <c r="A944" s="529" t="s">
        <v>81</v>
      </c>
      <c r="B944" s="239"/>
      <c r="C944" s="278">
        <v>106</v>
      </c>
      <c r="D944" s="233">
        <v>106</v>
      </c>
      <c r="E944" s="34"/>
      <c r="F944" s="26"/>
      <c r="G944" s="33"/>
      <c r="H944" s="26"/>
      <c r="I944" s="33"/>
      <c r="J944" s="24"/>
      <c r="K944" s="423"/>
    </row>
    <row r="945" spans="1:11" ht="26.25" customHeight="1" x14ac:dyDescent="0.25">
      <c r="A945" s="531" t="s">
        <v>394</v>
      </c>
      <c r="B945" s="248" t="s">
        <v>214</v>
      </c>
      <c r="C945" s="443"/>
      <c r="D945" s="363"/>
      <c r="E945" s="20">
        <v>3.5</v>
      </c>
      <c r="F945" s="27">
        <v>5.95</v>
      </c>
      <c r="G945" s="28">
        <v>12.9</v>
      </c>
      <c r="H945" s="20">
        <v>119.6</v>
      </c>
      <c r="I945" s="20">
        <v>0.04</v>
      </c>
      <c r="J945" s="24" t="s">
        <v>215</v>
      </c>
      <c r="K945" s="423"/>
    </row>
    <row r="946" spans="1:11" ht="15.75" customHeight="1" x14ac:dyDescent="0.25">
      <c r="A946" s="529" t="s">
        <v>40</v>
      </c>
      <c r="B946" s="239"/>
      <c r="C946" s="444">
        <v>25</v>
      </c>
      <c r="D946" s="239">
        <v>25</v>
      </c>
      <c r="E946" s="20"/>
      <c r="F946" s="27"/>
      <c r="G946" s="27"/>
      <c r="H946" s="20"/>
      <c r="I946" s="20"/>
      <c r="J946" s="24"/>
      <c r="K946" s="423"/>
    </row>
    <row r="947" spans="1:11" ht="15.75" customHeight="1" x14ac:dyDescent="0.25">
      <c r="A947" s="529" t="s">
        <v>87</v>
      </c>
      <c r="B947" s="239"/>
      <c r="C947" s="444">
        <v>5.0999999999999996</v>
      </c>
      <c r="D947" s="239">
        <v>5</v>
      </c>
      <c r="E947" s="20"/>
      <c r="F947" s="27"/>
      <c r="G947" s="27"/>
      <c r="H947" s="20"/>
      <c r="I947" s="20"/>
      <c r="J947" s="24"/>
      <c r="K947" s="423"/>
    </row>
    <row r="948" spans="1:11" ht="15.75" customHeight="1" x14ac:dyDescent="0.25">
      <c r="A948" s="529" t="s">
        <v>33</v>
      </c>
      <c r="B948" s="239"/>
      <c r="C948" s="444">
        <v>5</v>
      </c>
      <c r="D948" s="239">
        <v>5</v>
      </c>
      <c r="E948" s="20" t="s">
        <v>5</v>
      </c>
      <c r="F948" s="27"/>
      <c r="G948" s="27"/>
      <c r="H948" s="20"/>
      <c r="I948" s="20"/>
      <c r="J948" s="24"/>
      <c r="K948" s="423"/>
    </row>
    <row r="949" spans="1:11" ht="15.75" customHeight="1" thickBot="1" x14ac:dyDescent="0.3">
      <c r="A949" s="529"/>
      <c r="B949" s="239"/>
      <c r="C949" s="444"/>
      <c r="D949" s="445"/>
      <c r="E949" s="34" t="s">
        <v>5</v>
      </c>
      <c r="F949" s="27"/>
      <c r="G949" s="27"/>
      <c r="H949" s="20"/>
      <c r="I949" s="20"/>
      <c r="J949" s="24"/>
      <c r="K949" s="424"/>
    </row>
    <row r="950" spans="1:11" ht="15.75" customHeight="1" thickBot="1" x14ac:dyDescent="0.3">
      <c r="A950" s="533" t="s">
        <v>41</v>
      </c>
      <c r="B950" s="457">
        <v>354</v>
      </c>
      <c r="C950" s="459"/>
      <c r="D950" s="458"/>
      <c r="E950" s="93">
        <f>E934+E940+E945</f>
        <v>10.57</v>
      </c>
      <c r="F950" s="93">
        <f t="shared" ref="F950:I950" si="44">F934+F940+F945</f>
        <v>13.15</v>
      </c>
      <c r="G950" s="93">
        <f t="shared" si="44"/>
        <v>45.589999999999996</v>
      </c>
      <c r="H950" s="93">
        <f t="shared" si="44"/>
        <v>343.6</v>
      </c>
      <c r="I950" s="93">
        <f t="shared" si="44"/>
        <v>0.36</v>
      </c>
      <c r="J950" s="166"/>
      <c r="K950" s="188">
        <f>(H950*K1025/H1025)*100</f>
        <v>29.788635930157959</v>
      </c>
    </row>
    <row r="951" spans="1:11" ht="15.75" customHeight="1" x14ac:dyDescent="0.25">
      <c r="A951" s="534" t="s">
        <v>42</v>
      </c>
      <c r="B951" s="248"/>
      <c r="C951" s="454"/>
      <c r="D951" s="454"/>
      <c r="E951" s="27"/>
      <c r="F951" s="28"/>
      <c r="G951" s="27"/>
      <c r="H951" s="28"/>
      <c r="I951" s="20"/>
      <c r="J951" s="6"/>
      <c r="K951" s="422"/>
    </row>
    <row r="952" spans="1:11" ht="15.75" customHeight="1" x14ac:dyDescent="0.25">
      <c r="A952" s="531" t="s">
        <v>65</v>
      </c>
      <c r="B952" s="233">
        <v>60</v>
      </c>
      <c r="C952" s="242">
        <v>89.4</v>
      </c>
      <c r="D952" s="278">
        <v>60</v>
      </c>
      <c r="E952" s="140">
        <v>0.54</v>
      </c>
      <c r="F952" s="141">
        <v>0.12</v>
      </c>
      <c r="G952" s="142">
        <v>4.8600000000000003</v>
      </c>
      <c r="H952" s="141">
        <v>25.8</v>
      </c>
      <c r="I952" s="141">
        <v>36</v>
      </c>
      <c r="J952" s="24" t="s">
        <v>409</v>
      </c>
      <c r="K952" s="423"/>
    </row>
    <row r="953" spans="1:11" ht="28.5" customHeight="1" thickBot="1" x14ac:dyDescent="0.3">
      <c r="A953" s="529" t="s">
        <v>551</v>
      </c>
      <c r="B953" s="241"/>
      <c r="C953" s="244"/>
      <c r="D953" s="245"/>
      <c r="E953" s="140"/>
      <c r="F953" s="141"/>
      <c r="G953" s="142"/>
      <c r="H953" s="120"/>
      <c r="I953" s="143"/>
      <c r="J953" s="24"/>
      <c r="K953" s="424"/>
    </row>
    <row r="954" spans="1:11" ht="15.75" customHeight="1" thickBot="1" x14ac:dyDescent="0.3">
      <c r="A954" s="533" t="s">
        <v>41</v>
      </c>
      <c r="B954" s="451">
        <v>60</v>
      </c>
      <c r="C954" s="452"/>
      <c r="D954" s="453"/>
      <c r="E954" s="93">
        <f>E952</f>
        <v>0.54</v>
      </c>
      <c r="F954" s="93">
        <f t="shared" ref="F954:I954" si="45">F952</f>
        <v>0.12</v>
      </c>
      <c r="G954" s="93">
        <f t="shared" si="45"/>
        <v>4.8600000000000003</v>
      </c>
      <c r="H954" s="93">
        <f t="shared" si="45"/>
        <v>25.8</v>
      </c>
      <c r="I954" s="93">
        <f t="shared" si="45"/>
        <v>36</v>
      </c>
      <c r="J954" s="166"/>
      <c r="K954" s="188">
        <f>(H954*K1025/H1025)*100</f>
        <v>2.2367485651864825</v>
      </c>
    </row>
    <row r="955" spans="1:11" ht="15.75" customHeight="1" x14ac:dyDescent="0.25">
      <c r="A955" s="536" t="s">
        <v>44</v>
      </c>
      <c r="B955" s="248"/>
      <c r="C955" s="253"/>
      <c r="D955" s="278"/>
      <c r="E955" s="8"/>
      <c r="F955" s="28"/>
      <c r="G955" s="8"/>
      <c r="H955" s="28"/>
      <c r="I955" s="20"/>
      <c r="J955" s="24"/>
      <c r="K955" s="422"/>
    </row>
    <row r="956" spans="1:11" ht="15.75" customHeight="1" x14ac:dyDescent="0.25">
      <c r="A956" s="531" t="s">
        <v>475</v>
      </c>
      <c r="B956" s="233">
        <v>50</v>
      </c>
      <c r="C956" s="247"/>
      <c r="D956" s="234"/>
      <c r="E956" s="28">
        <v>0.63</v>
      </c>
      <c r="F956" s="27">
        <v>0.05</v>
      </c>
      <c r="G956" s="28">
        <v>5.8</v>
      </c>
      <c r="H956" s="20">
        <v>25.83</v>
      </c>
      <c r="I956" s="27"/>
      <c r="J956" s="20" t="s">
        <v>313</v>
      </c>
      <c r="K956" s="423"/>
    </row>
    <row r="957" spans="1:11" ht="15.75" customHeight="1" x14ac:dyDescent="0.25">
      <c r="A957" s="529" t="s">
        <v>52</v>
      </c>
      <c r="B957" s="233"/>
      <c r="C957" s="247">
        <v>60</v>
      </c>
      <c r="D957" s="234">
        <v>48</v>
      </c>
      <c r="E957" s="28"/>
      <c r="F957" s="27"/>
      <c r="G957" s="28"/>
      <c r="H957" s="20"/>
      <c r="I957" s="27"/>
      <c r="J957" s="25"/>
      <c r="K957" s="423"/>
    </row>
    <row r="958" spans="1:11" ht="15.75" customHeight="1" x14ac:dyDescent="0.25">
      <c r="A958" s="529" t="s">
        <v>32</v>
      </c>
      <c r="B958" s="233"/>
      <c r="C958" s="247">
        <v>2.5</v>
      </c>
      <c r="D958" s="231">
        <v>2.5</v>
      </c>
      <c r="E958" s="127"/>
      <c r="F958" s="127"/>
      <c r="G958" s="127"/>
      <c r="H958" s="119"/>
      <c r="I958" s="20"/>
      <c r="J958" s="66"/>
      <c r="K958" s="423"/>
    </row>
    <row r="959" spans="1:11" ht="27" customHeight="1" x14ac:dyDescent="0.25">
      <c r="A959" s="531" t="s">
        <v>456</v>
      </c>
      <c r="B959" s="248" t="s">
        <v>293</v>
      </c>
      <c r="C959" s="249"/>
      <c r="D959" s="252"/>
      <c r="E959" s="28">
        <v>1.34</v>
      </c>
      <c r="F959" s="27">
        <v>3.8</v>
      </c>
      <c r="G959" s="129">
        <v>7.34</v>
      </c>
      <c r="H959" s="28">
        <v>72.25</v>
      </c>
      <c r="I959" s="20">
        <v>4.88</v>
      </c>
      <c r="J959" s="165" t="s">
        <v>227</v>
      </c>
      <c r="K959" s="423"/>
    </row>
    <row r="960" spans="1:11" ht="15.75" customHeight="1" x14ac:dyDescent="0.25">
      <c r="A960" s="529" t="s">
        <v>51</v>
      </c>
      <c r="B960" s="248"/>
      <c r="C960" s="249">
        <v>59.85</v>
      </c>
      <c r="D960" s="233">
        <v>45</v>
      </c>
      <c r="E960" s="20"/>
      <c r="F960" s="20"/>
      <c r="G960" s="20"/>
      <c r="H960" s="20"/>
      <c r="I960" s="20"/>
      <c r="J960" s="24"/>
      <c r="K960" s="423"/>
    </row>
    <row r="961" spans="1:11" ht="15.75" customHeight="1" x14ac:dyDescent="0.25">
      <c r="A961" s="529" t="s">
        <v>47</v>
      </c>
      <c r="B961" s="248"/>
      <c r="C961" s="249">
        <v>3.57</v>
      </c>
      <c r="D961" s="233">
        <v>3</v>
      </c>
      <c r="E961" s="20"/>
      <c r="F961" s="27"/>
      <c r="G961" s="28"/>
      <c r="H961" s="20"/>
      <c r="I961" s="20"/>
      <c r="J961" s="24"/>
      <c r="K961" s="423"/>
    </row>
    <row r="962" spans="1:11" ht="15.75" customHeight="1" x14ac:dyDescent="0.25">
      <c r="A962" s="529" t="s">
        <v>52</v>
      </c>
      <c r="B962" s="248"/>
      <c r="C962" s="270">
        <v>7.5</v>
      </c>
      <c r="D962" s="271">
        <v>6</v>
      </c>
      <c r="E962" s="20"/>
      <c r="F962" s="27"/>
      <c r="G962" s="28"/>
      <c r="H962" s="20"/>
      <c r="I962" s="20"/>
      <c r="J962" s="24"/>
      <c r="K962" s="423"/>
    </row>
    <row r="963" spans="1:11" ht="15.75" customHeight="1" x14ac:dyDescent="0.25">
      <c r="A963" s="529" t="s">
        <v>363</v>
      </c>
      <c r="B963" s="248"/>
      <c r="C963" s="247">
        <v>6</v>
      </c>
      <c r="D963" s="271">
        <v>6</v>
      </c>
      <c r="E963" s="20"/>
      <c r="F963" s="27"/>
      <c r="G963" s="28"/>
      <c r="H963" s="20"/>
      <c r="I963" s="20"/>
      <c r="J963" s="24"/>
      <c r="K963" s="423"/>
    </row>
    <row r="964" spans="1:11" ht="15.75" customHeight="1" x14ac:dyDescent="0.25">
      <c r="A964" s="529" t="s">
        <v>368</v>
      </c>
      <c r="B964" s="248"/>
      <c r="C964" s="270">
        <v>20.5</v>
      </c>
      <c r="D964" s="271">
        <v>9</v>
      </c>
      <c r="E964" s="20"/>
      <c r="F964" s="27"/>
      <c r="G964" s="28"/>
      <c r="H964" s="20"/>
      <c r="I964" s="20"/>
      <c r="J964" s="24"/>
      <c r="K964" s="423"/>
    </row>
    <row r="965" spans="1:11" ht="15.75" customHeight="1" x14ac:dyDescent="0.25">
      <c r="A965" s="529" t="s">
        <v>53</v>
      </c>
      <c r="B965" s="248"/>
      <c r="C965" s="270">
        <v>2</v>
      </c>
      <c r="D965" s="271">
        <v>2</v>
      </c>
      <c r="E965" s="20"/>
      <c r="F965" s="27"/>
      <c r="G965" s="28"/>
      <c r="H965" s="20"/>
      <c r="I965" s="20"/>
      <c r="J965" s="24"/>
      <c r="K965" s="423"/>
    </row>
    <row r="966" spans="1:11" ht="15.75" customHeight="1" x14ac:dyDescent="0.25">
      <c r="A966" s="532" t="s">
        <v>484</v>
      </c>
      <c r="B966" s="248"/>
      <c r="C966" s="270">
        <v>0.8</v>
      </c>
      <c r="D966" s="271">
        <v>0.8</v>
      </c>
      <c r="E966" s="20"/>
      <c r="F966" s="27"/>
      <c r="G966" s="28"/>
      <c r="H966" s="20"/>
      <c r="I966" s="23"/>
      <c r="J966" s="24"/>
      <c r="K966" s="423"/>
    </row>
    <row r="967" spans="1:11" ht="15.75" customHeight="1" x14ac:dyDescent="0.25">
      <c r="A967" s="529" t="s">
        <v>267</v>
      </c>
      <c r="B967" s="248"/>
      <c r="C967" s="270">
        <v>114</v>
      </c>
      <c r="D967" s="271">
        <v>114</v>
      </c>
      <c r="E967" s="20"/>
      <c r="F967" s="27"/>
      <c r="G967" s="28"/>
      <c r="H967" s="20"/>
      <c r="I967" s="23"/>
      <c r="J967" s="24"/>
      <c r="K967" s="423"/>
    </row>
    <row r="968" spans="1:11" ht="15.75" customHeight="1" x14ac:dyDescent="0.25">
      <c r="A968" s="529" t="s">
        <v>92</v>
      </c>
      <c r="B968" s="248"/>
      <c r="C968" s="270">
        <v>6</v>
      </c>
      <c r="D968" s="271">
        <v>6</v>
      </c>
      <c r="E968" s="20"/>
      <c r="F968" s="27"/>
      <c r="G968" s="28"/>
      <c r="H968" s="20"/>
      <c r="I968" s="23"/>
      <c r="J968" s="24"/>
      <c r="K968" s="423"/>
    </row>
    <row r="969" spans="1:11" ht="27" customHeight="1" x14ac:dyDescent="0.25">
      <c r="A969" s="531" t="s">
        <v>473</v>
      </c>
      <c r="B969" s="233" t="s">
        <v>474</v>
      </c>
      <c r="C969" s="271"/>
      <c r="D969" s="270"/>
      <c r="E969" s="27">
        <v>11.82</v>
      </c>
      <c r="F969" s="28">
        <v>5.52</v>
      </c>
      <c r="G969" s="27">
        <v>8.57</v>
      </c>
      <c r="H969" s="27">
        <v>131</v>
      </c>
      <c r="I969" s="28">
        <v>6.4</v>
      </c>
      <c r="J969" s="24" t="s">
        <v>505</v>
      </c>
      <c r="K969" s="423"/>
    </row>
    <row r="970" spans="1:11" ht="15.75" customHeight="1" x14ac:dyDescent="0.25">
      <c r="A970" s="529" t="s">
        <v>307</v>
      </c>
      <c r="B970" s="248"/>
      <c r="C970" s="321">
        <v>64.8</v>
      </c>
      <c r="D970" s="322">
        <v>64.8</v>
      </c>
      <c r="E970" s="27"/>
      <c r="F970" s="27"/>
      <c r="G970" s="27"/>
      <c r="H970" s="27"/>
      <c r="I970" s="27"/>
      <c r="J970" s="24"/>
      <c r="K970" s="423"/>
    </row>
    <row r="971" spans="1:11" ht="15.75" customHeight="1" x14ac:dyDescent="0.25">
      <c r="A971" s="529" t="s">
        <v>178</v>
      </c>
      <c r="B971" s="248"/>
      <c r="C971" s="321"/>
      <c r="D971" s="322">
        <v>40</v>
      </c>
      <c r="E971" s="27"/>
      <c r="F971" s="27"/>
      <c r="G971" s="27"/>
      <c r="H971" s="27"/>
      <c r="I971" s="28"/>
      <c r="J971" s="24"/>
      <c r="K971" s="423"/>
    </row>
    <row r="972" spans="1:11" ht="15.75" customHeight="1" x14ac:dyDescent="0.25">
      <c r="A972" s="529" t="s">
        <v>53</v>
      </c>
      <c r="B972" s="248"/>
      <c r="C972" s="321">
        <v>4</v>
      </c>
      <c r="D972" s="322">
        <v>4</v>
      </c>
      <c r="E972" s="27"/>
      <c r="F972" s="27"/>
      <c r="G972" s="27"/>
      <c r="H972" s="27"/>
      <c r="I972" s="38"/>
      <c r="J972" s="24"/>
      <c r="K972" s="423"/>
    </row>
    <row r="973" spans="1:11" ht="15.75" customHeight="1" x14ac:dyDescent="0.25">
      <c r="A973" s="529" t="s">
        <v>51</v>
      </c>
      <c r="B973" s="248"/>
      <c r="C973" s="321">
        <v>100</v>
      </c>
      <c r="D973" s="322">
        <v>75</v>
      </c>
      <c r="E973" s="27"/>
      <c r="F973" s="27"/>
      <c r="G973" s="27"/>
      <c r="H973" s="27"/>
      <c r="I973" s="38"/>
      <c r="J973" s="24"/>
      <c r="K973" s="423"/>
    </row>
    <row r="974" spans="1:11" ht="15.75" customHeight="1" x14ac:dyDescent="0.25">
      <c r="A974" s="529" t="s">
        <v>481</v>
      </c>
      <c r="B974" s="248"/>
      <c r="C974" s="321">
        <v>7</v>
      </c>
      <c r="D974" s="322">
        <v>7</v>
      </c>
      <c r="E974" s="27"/>
      <c r="F974" s="27"/>
      <c r="G974" s="27"/>
      <c r="H974" s="27"/>
      <c r="I974" s="38"/>
      <c r="J974" s="24"/>
      <c r="K974" s="423"/>
    </row>
    <row r="975" spans="1:11" ht="15.75" customHeight="1" x14ac:dyDescent="0.25">
      <c r="A975" s="529" t="s">
        <v>47</v>
      </c>
      <c r="B975" s="248"/>
      <c r="C975" s="321">
        <v>17.850000000000001</v>
      </c>
      <c r="D975" s="322">
        <v>15</v>
      </c>
      <c r="E975" s="27"/>
      <c r="F975" s="27"/>
      <c r="G975" s="27"/>
      <c r="H975" s="27"/>
      <c r="I975" s="38"/>
      <c r="J975" s="24"/>
      <c r="K975" s="423"/>
    </row>
    <row r="976" spans="1:11" ht="15.75" customHeight="1" x14ac:dyDescent="0.25">
      <c r="A976" s="529" t="s">
        <v>52</v>
      </c>
      <c r="B976" s="248"/>
      <c r="C976" s="321">
        <v>13.75</v>
      </c>
      <c r="D976" s="322">
        <v>11</v>
      </c>
      <c r="E976" s="27"/>
      <c r="F976" s="27"/>
      <c r="G976" s="27"/>
      <c r="H976" s="27"/>
      <c r="I976" s="38"/>
      <c r="J976" s="24"/>
      <c r="K976" s="423"/>
    </row>
    <row r="977" spans="1:11" ht="15.75" customHeight="1" x14ac:dyDescent="0.25">
      <c r="A977" s="529" t="s">
        <v>490</v>
      </c>
      <c r="B977" s="248"/>
      <c r="C977" s="321"/>
      <c r="D977" s="322">
        <v>20</v>
      </c>
      <c r="E977" s="27"/>
      <c r="F977" s="27"/>
      <c r="G977" s="27"/>
      <c r="H977" s="27"/>
      <c r="I977" s="38"/>
      <c r="J977" s="24"/>
      <c r="K977" s="423"/>
    </row>
    <row r="978" spans="1:11" ht="15.75" customHeight="1" x14ac:dyDescent="0.25">
      <c r="A978" s="529" t="s">
        <v>491</v>
      </c>
      <c r="B978" s="248"/>
      <c r="C978" s="321">
        <v>20</v>
      </c>
      <c r="D978" s="322">
        <v>20</v>
      </c>
      <c r="E978" s="27"/>
      <c r="F978" s="27"/>
      <c r="G978" s="27"/>
      <c r="H978" s="27"/>
      <c r="I978" s="38"/>
      <c r="J978" s="24"/>
      <c r="K978" s="423"/>
    </row>
    <row r="979" spans="1:11" ht="15.75" customHeight="1" x14ac:dyDescent="0.25">
      <c r="A979" s="529" t="s">
        <v>33</v>
      </c>
      <c r="B979" s="248"/>
      <c r="C979" s="321">
        <v>0.9</v>
      </c>
      <c r="D979" s="322">
        <v>0.9</v>
      </c>
      <c r="E979" s="27"/>
      <c r="F979" s="27"/>
      <c r="G979" s="27"/>
      <c r="H979" s="27"/>
      <c r="I979" s="38"/>
      <c r="J979" s="24"/>
      <c r="K979" s="423"/>
    </row>
    <row r="980" spans="1:11" ht="15.75" customHeight="1" x14ac:dyDescent="0.25">
      <c r="A980" s="529" t="s">
        <v>146</v>
      </c>
      <c r="B980" s="248"/>
      <c r="C980" s="321">
        <v>0.9</v>
      </c>
      <c r="D980" s="322">
        <v>0.9</v>
      </c>
      <c r="E980" s="27"/>
      <c r="F980" s="27"/>
      <c r="G980" s="27"/>
      <c r="H980" s="27"/>
      <c r="I980" s="38"/>
      <c r="J980" s="24"/>
      <c r="K980" s="423"/>
    </row>
    <row r="981" spans="1:11" ht="15.75" customHeight="1" x14ac:dyDescent="0.25">
      <c r="A981" s="529" t="s">
        <v>52</v>
      </c>
      <c r="B981" s="248"/>
      <c r="C981" s="321">
        <v>1.625</v>
      </c>
      <c r="D981" s="322">
        <v>1.3</v>
      </c>
      <c r="E981" s="27"/>
      <c r="F981" s="27"/>
      <c r="G981" s="27"/>
      <c r="H981" s="27"/>
      <c r="I981" s="38"/>
      <c r="J981" s="24"/>
      <c r="K981" s="423"/>
    </row>
    <row r="982" spans="1:11" ht="15.75" customHeight="1" x14ac:dyDescent="0.25">
      <c r="A982" s="529" t="s">
        <v>47</v>
      </c>
      <c r="B982" s="248"/>
      <c r="C982" s="321">
        <v>0.6</v>
      </c>
      <c r="D982" s="322">
        <v>0.5</v>
      </c>
      <c r="E982" s="27"/>
      <c r="F982" s="27"/>
      <c r="G982" s="27"/>
      <c r="H982" s="27"/>
      <c r="I982" s="38"/>
      <c r="J982" s="24"/>
      <c r="K982" s="423"/>
    </row>
    <row r="983" spans="1:11" ht="15.75" customHeight="1" x14ac:dyDescent="0.25">
      <c r="A983" s="529" t="s">
        <v>255</v>
      </c>
      <c r="B983" s="248"/>
      <c r="C983" s="321">
        <v>1.2</v>
      </c>
      <c r="D983" s="322">
        <v>1.2</v>
      </c>
      <c r="E983" s="27"/>
      <c r="F983" s="27"/>
      <c r="G983" s="27"/>
      <c r="H983" s="27"/>
      <c r="I983" s="38"/>
      <c r="J983" s="24"/>
      <c r="K983" s="423"/>
    </row>
    <row r="984" spans="1:11" ht="15.75" customHeight="1" x14ac:dyDescent="0.25">
      <c r="A984" s="529" t="s">
        <v>33</v>
      </c>
      <c r="B984" s="248"/>
      <c r="C984" s="321">
        <v>0.3</v>
      </c>
      <c r="D984" s="322">
        <v>0.3</v>
      </c>
      <c r="E984" s="27"/>
      <c r="F984" s="27"/>
      <c r="G984" s="27"/>
      <c r="H984" s="27"/>
      <c r="I984" s="38"/>
      <c r="J984" s="24"/>
      <c r="K984" s="423"/>
    </row>
    <row r="985" spans="1:11" ht="15.75" customHeight="1" x14ac:dyDescent="0.25">
      <c r="A985" s="529" t="s">
        <v>32</v>
      </c>
      <c r="B985" s="248"/>
      <c r="C985" s="321">
        <v>0.2</v>
      </c>
      <c r="D985" s="322">
        <v>0.2</v>
      </c>
      <c r="E985" s="27"/>
      <c r="F985" s="27"/>
      <c r="G985" s="27"/>
      <c r="H985" s="27"/>
      <c r="I985" s="38"/>
      <c r="J985" s="24"/>
      <c r="K985" s="423"/>
    </row>
    <row r="986" spans="1:11" ht="15.75" customHeight="1" x14ac:dyDescent="0.25">
      <c r="A986" s="532" t="s">
        <v>484</v>
      </c>
      <c r="B986" s="248"/>
      <c r="C986" s="321">
        <v>0.2</v>
      </c>
      <c r="D986" s="322">
        <v>0.2</v>
      </c>
      <c r="E986" s="27"/>
      <c r="F986" s="27"/>
      <c r="G986" s="27"/>
      <c r="H986" s="27"/>
      <c r="I986" s="38"/>
      <c r="J986" s="24"/>
      <c r="K986" s="423"/>
    </row>
    <row r="987" spans="1:11" ht="15.75" customHeight="1" x14ac:dyDescent="0.25">
      <c r="A987" s="529" t="s">
        <v>504</v>
      </c>
      <c r="B987" s="248"/>
      <c r="C987" s="321"/>
      <c r="D987" s="322">
        <v>110</v>
      </c>
      <c r="E987" s="27"/>
      <c r="F987" s="27"/>
      <c r="G987" s="27"/>
      <c r="H987" s="27"/>
      <c r="I987" s="38"/>
      <c r="J987" s="24"/>
      <c r="K987" s="423"/>
    </row>
    <row r="988" spans="1:11" ht="15.75" customHeight="1" x14ac:dyDescent="0.25">
      <c r="A988" s="531" t="s">
        <v>97</v>
      </c>
      <c r="B988" s="233">
        <v>130</v>
      </c>
      <c r="C988" s="247"/>
      <c r="D988" s="234"/>
      <c r="E988" s="20"/>
      <c r="F988" s="27"/>
      <c r="G988" s="28">
        <v>13</v>
      </c>
      <c r="H988" s="20">
        <v>52</v>
      </c>
      <c r="I988" s="27"/>
      <c r="J988" s="24" t="s">
        <v>417</v>
      </c>
      <c r="K988" s="423"/>
    </row>
    <row r="989" spans="1:11" ht="15.75" customHeight="1" x14ac:dyDescent="0.25">
      <c r="A989" s="529" t="s">
        <v>97</v>
      </c>
      <c r="B989" s="233"/>
      <c r="C989" s="247">
        <v>15.2</v>
      </c>
      <c r="D989" s="234">
        <v>15.2</v>
      </c>
      <c r="E989" s="20"/>
      <c r="F989" s="27"/>
      <c r="G989" s="28"/>
      <c r="H989" s="20"/>
      <c r="I989" s="27"/>
      <c r="J989" s="24"/>
      <c r="K989" s="423"/>
    </row>
    <row r="990" spans="1:11" ht="15.75" customHeight="1" x14ac:dyDescent="0.25">
      <c r="A990" s="529" t="s">
        <v>32</v>
      </c>
      <c r="B990" s="233"/>
      <c r="C990" s="247">
        <v>6</v>
      </c>
      <c r="D990" s="234">
        <v>6</v>
      </c>
      <c r="E990" s="20"/>
      <c r="F990" s="27"/>
      <c r="G990" s="28"/>
      <c r="H990" s="20"/>
      <c r="I990" s="27"/>
      <c r="J990" s="24"/>
      <c r="K990" s="423"/>
    </row>
    <row r="991" spans="1:11" ht="15.75" customHeight="1" x14ac:dyDescent="0.25">
      <c r="A991" s="529" t="s">
        <v>81</v>
      </c>
      <c r="B991" s="233"/>
      <c r="C991" s="234">
        <v>130</v>
      </c>
      <c r="D991" s="234">
        <v>130</v>
      </c>
      <c r="E991" s="27"/>
      <c r="F991" s="27"/>
      <c r="G991" s="27"/>
      <c r="H991" s="27"/>
      <c r="I991" s="27"/>
      <c r="J991" s="24"/>
      <c r="K991" s="423"/>
    </row>
    <row r="992" spans="1:11" ht="15.75" customHeight="1" thickBot="1" x14ac:dyDescent="0.3">
      <c r="A992" s="531" t="s">
        <v>291</v>
      </c>
      <c r="B992" s="233">
        <v>30</v>
      </c>
      <c r="C992" s="233">
        <v>30</v>
      </c>
      <c r="D992" s="249">
        <v>30</v>
      </c>
      <c r="E992" s="26">
        <v>1.98</v>
      </c>
      <c r="F992" s="33">
        <v>0.36</v>
      </c>
      <c r="G992" s="26">
        <v>11.88</v>
      </c>
      <c r="H992" s="33">
        <v>59.4</v>
      </c>
      <c r="I992" s="34"/>
      <c r="J992" s="16" t="s">
        <v>434</v>
      </c>
      <c r="K992" s="424"/>
    </row>
    <row r="993" spans="1:11" ht="15.75" customHeight="1" thickBot="1" x14ac:dyDescent="0.3">
      <c r="A993" s="533" t="s">
        <v>41</v>
      </c>
      <c r="B993" s="451">
        <v>516</v>
      </c>
      <c r="C993" s="487"/>
      <c r="D993" s="459"/>
      <c r="E993" s="96">
        <f>E956+E959+E969+E988+E992</f>
        <v>15.770000000000001</v>
      </c>
      <c r="F993" s="96">
        <f t="shared" ref="F993:I993" si="46">F956+F959+F969+F988+F992</f>
        <v>9.7299999999999986</v>
      </c>
      <c r="G993" s="96">
        <f t="shared" si="46"/>
        <v>46.59</v>
      </c>
      <c r="H993" s="96">
        <f t="shared" si="46"/>
        <v>340.47999999999996</v>
      </c>
      <c r="I993" s="96">
        <f t="shared" si="46"/>
        <v>11.280000000000001</v>
      </c>
      <c r="J993" s="166"/>
      <c r="K993" s="188">
        <f>(H993*K1025/H1025)*100</f>
        <v>29.51814540599587</v>
      </c>
    </row>
    <row r="994" spans="1:11" ht="15.75" customHeight="1" x14ac:dyDescent="0.25">
      <c r="A994" s="542" t="s">
        <v>64</v>
      </c>
      <c r="B994" s="510"/>
      <c r="C994" s="488"/>
      <c r="D994" s="488"/>
      <c r="E994" s="152"/>
      <c r="F994" s="152"/>
      <c r="G994" s="152"/>
      <c r="H994" s="152"/>
      <c r="I994" s="153"/>
      <c r="J994" s="183"/>
      <c r="K994" s="422"/>
    </row>
    <row r="995" spans="1:11" ht="15.75" customHeight="1" x14ac:dyDescent="0.25">
      <c r="A995" s="531" t="s">
        <v>67</v>
      </c>
      <c r="B995" s="251">
        <v>10</v>
      </c>
      <c r="C995" s="267">
        <v>10</v>
      </c>
      <c r="D995" s="267">
        <v>10</v>
      </c>
      <c r="E995" s="129">
        <v>0.39</v>
      </c>
      <c r="F995" s="124">
        <v>3.06</v>
      </c>
      <c r="G995" s="124">
        <v>6.25</v>
      </c>
      <c r="H995" s="124">
        <v>54.2</v>
      </c>
      <c r="I995" s="124"/>
      <c r="J995" s="66" t="s">
        <v>437</v>
      </c>
      <c r="K995" s="423"/>
    </row>
    <row r="996" spans="1:11" ht="15.75" customHeight="1" x14ac:dyDescent="0.25">
      <c r="A996" s="529" t="s">
        <v>100</v>
      </c>
      <c r="B996" s="251"/>
      <c r="C996" s="267"/>
      <c r="D996" s="267"/>
      <c r="E996" s="124"/>
      <c r="F996" s="124"/>
      <c r="G996" s="124"/>
      <c r="H996" s="124"/>
      <c r="I996" s="124"/>
      <c r="J996" s="66"/>
      <c r="K996" s="423"/>
    </row>
    <row r="997" spans="1:11" ht="15.75" customHeight="1" x14ac:dyDescent="0.25">
      <c r="A997" s="531" t="s">
        <v>466</v>
      </c>
      <c r="B997" s="251">
        <v>150</v>
      </c>
      <c r="C997" s="251"/>
      <c r="D997" s="251"/>
      <c r="E997" s="141">
        <v>4.58</v>
      </c>
      <c r="F997" s="141">
        <v>4.08</v>
      </c>
      <c r="G997" s="141">
        <v>7.58</v>
      </c>
      <c r="H997" s="141">
        <v>85</v>
      </c>
      <c r="I997" s="141">
        <v>2.0499999999999998</v>
      </c>
      <c r="J997" s="66" t="s">
        <v>468</v>
      </c>
      <c r="K997" s="423"/>
    </row>
    <row r="998" spans="1:11" ht="15.75" customHeight="1" x14ac:dyDescent="0.25">
      <c r="A998" s="541" t="s">
        <v>339</v>
      </c>
      <c r="B998" s="251"/>
      <c r="C998" s="251">
        <v>158</v>
      </c>
      <c r="D998" s="251">
        <v>150</v>
      </c>
      <c r="E998" s="123"/>
      <c r="F998" s="123"/>
      <c r="G998" s="123"/>
      <c r="H998" s="123"/>
      <c r="I998" s="123"/>
      <c r="J998" s="66"/>
      <c r="K998" s="424"/>
    </row>
    <row r="999" spans="1:11" ht="15.75" customHeight="1" x14ac:dyDescent="0.25">
      <c r="A999" s="554"/>
      <c r="B999" s="460">
        <v>160</v>
      </c>
      <c r="C999" s="461"/>
      <c r="D999" s="461"/>
      <c r="E999" s="150">
        <f>E995+E997</f>
        <v>4.97</v>
      </c>
      <c r="F999" s="150">
        <f t="shared" ref="F999:I999" si="47">F995+F997</f>
        <v>7.1400000000000006</v>
      </c>
      <c r="G999" s="150">
        <f t="shared" si="47"/>
        <v>13.83</v>
      </c>
      <c r="H999" s="150">
        <f t="shared" si="47"/>
        <v>139.19999999999999</v>
      </c>
      <c r="I999" s="150">
        <f t="shared" si="47"/>
        <v>2.0499999999999998</v>
      </c>
      <c r="J999" s="167"/>
      <c r="K999" s="188">
        <f>(H999*K1025/H1025)*100</f>
        <v>12.068038770308462</v>
      </c>
    </row>
    <row r="1000" spans="1:11" ht="15.75" customHeight="1" x14ac:dyDescent="0.25">
      <c r="A1000" s="555" t="s">
        <v>388</v>
      </c>
      <c r="B1000" s="496"/>
      <c r="C1000" s="496"/>
      <c r="D1000" s="496"/>
      <c r="E1000" s="154"/>
      <c r="F1000" s="154"/>
      <c r="G1000" s="154"/>
      <c r="H1000" s="154"/>
      <c r="I1000" s="154"/>
      <c r="J1000" s="184"/>
      <c r="K1000" s="422"/>
    </row>
    <row r="1001" spans="1:11" ht="15.75" customHeight="1" x14ac:dyDescent="0.25">
      <c r="A1001" s="531" t="s">
        <v>492</v>
      </c>
      <c r="B1001" s="513">
        <v>70</v>
      </c>
      <c r="C1001" s="324"/>
      <c r="D1001" s="325"/>
      <c r="E1001" s="206">
        <v>8.52</v>
      </c>
      <c r="F1001" s="205">
        <v>5.33</v>
      </c>
      <c r="G1001" s="195">
        <v>12.12</v>
      </c>
      <c r="H1001" s="206">
        <v>130.38</v>
      </c>
      <c r="I1001" s="205"/>
      <c r="J1001" s="24" t="s">
        <v>509</v>
      </c>
      <c r="K1001" s="423"/>
    </row>
    <row r="1002" spans="1:11" ht="15.75" customHeight="1" x14ac:dyDescent="0.25">
      <c r="A1002" s="529" t="s">
        <v>493</v>
      </c>
      <c r="B1002" s="233"/>
      <c r="C1002" s="247">
        <v>28.5</v>
      </c>
      <c r="D1002" s="234">
        <v>22.8</v>
      </c>
      <c r="E1002" s="20"/>
      <c r="F1002" s="27"/>
      <c r="G1002" s="28"/>
      <c r="H1002" s="20"/>
      <c r="I1002" s="27"/>
      <c r="J1002" s="24" t="s">
        <v>510</v>
      </c>
      <c r="K1002" s="423"/>
    </row>
    <row r="1003" spans="1:11" ht="15.75" customHeight="1" x14ac:dyDescent="0.25">
      <c r="A1003" s="529" t="s">
        <v>483</v>
      </c>
      <c r="B1003" s="233"/>
      <c r="C1003" s="247">
        <v>48.75</v>
      </c>
      <c r="D1003" s="234">
        <v>39</v>
      </c>
      <c r="E1003" s="20"/>
      <c r="F1003" s="83"/>
      <c r="G1003" s="28"/>
      <c r="H1003" s="20"/>
      <c r="I1003" s="27"/>
      <c r="J1003" s="24"/>
      <c r="K1003" s="423"/>
    </row>
    <row r="1004" spans="1:11" ht="15.75" customHeight="1" x14ac:dyDescent="0.25">
      <c r="A1004" s="529" t="s">
        <v>506</v>
      </c>
      <c r="B1004" s="233"/>
      <c r="C1004" s="247"/>
      <c r="D1004" s="234">
        <v>35</v>
      </c>
      <c r="E1004" s="20"/>
      <c r="F1004" s="83"/>
      <c r="G1004" s="28"/>
      <c r="H1004" s="20"/>
      <c r="I1004" s="27"/>
      <c r="J1004" s="24"/>
      <c r="K1004" s="423"/>
    </row>
    <row r="1005" spans="1:11" ht="15.75" customHeight="1" x14ac:dyDescent="0.25">
      <c r="A1005" s="529" t="s">
        <v>47</v>
      </c>
      <c r="B1005" s="233"/>
      <c r="C1005" s="247">
        <v>13.3</v>
      </c>
      <c r="D1005" s="234">
        <v>11.2</v>
      </c>
      <c r="E1005" s="20"/>
      <c r="F1005" s="83"/>
      <c r="G1005" s="28"/>
      <c r="H1005" s="20"/>
      <c r="I1005" s="27"/>
      <c r="J1005" s="24"/>
      <c r="K1005" s="423"/>
    </row>
    <row r="1006" spans="1:11" ht="15.75" customHeight="1" x14ac:dyDescent="0.25">
      <c r="A1006" s="529" t="s">
        <v>53</v>
      </c>
      <c r="B1006" s="233"/>
      <c r="C1006" s="247">
        <v>1.75</v>
      </c>
      <c r="D1006" s="234">
        <v>1.75</v>
      </c>
      <c r="E1006" s="20"/>
      <c r="F1006" s="20"/>
      <c r="G1006" s="20"/>
      <c r="H1006" s="20"/>
      <c r="I1006" s="27"/>
      <c r="J1006" s="24"/>
      <c r="K1006" s="423"/>
    </row>
    <row r="1007" spans="1:11" ht="15.75" customHeight="1" x14ac:dyDescent="0.25">
      <c r="A1007" s="529" t="s">
        <v>507</v>
      </c>
      <c r="B1007" s="233"/>
      <c r="C1007" s="247"/>
      <c r="D1007" s="234">
        <v>5.6</v>
      </c>
      <c r="E1007" s="20"/>
      <c r="F1007" s="20"/>
      <c r="G1007" s="28"/>
      <c r="H1007" s="20"/>
      <c r="I1007" s="27"/>
      <c r="J1007" s="24"/>
      <c r="K1007" s="423"/>
    </row>
    <row r="1008" spans="1:11" ht="15.75" customHeight="1" x14ac:dyDescent="0.25">
      <c r="A1008" s="529" t="s">
        <v>69</v>
      </c>
      <c r="B1008" s="233"/>
      <c r="C1008" s="247">
        <v>12.6</v>
      </c>
      <c r="D1008" s="234">
        <v>10.5</v>
      </c>
      <c r="E1008" s="20"/>
      <c r="F1008" s="27"/>
      <c r="G1008" s="28"/>
      <c r="H1008" s="20"/>
      <c r="I1008" s="15"/>
      <c r="J1008" s="24"/>
      <c r="K1008" s="423"/>
    </row>
    <row r="1009" spans="1:11" ht="15.75" customHeight="1" x14ac:dyDescent="0.25">
      <c r="A1009" s="532" t="s">
        <v>484</v>
      </c>
      <c r="B1009" s="233"/>
      <c r="C1009" s="247">
        <v>0.7</v>
      </c>
      <c r="D1009" s="234">
        <v>0.7</v>
      </c>
      <c r="E1009" s="20"/>
      <c r="F1009" s="27"/>
      <c r="G1009" s="28"/>
      <c r="H1009" s="20"/>
      <c r="I1009" s="15"/>
      <c r="J1009" s="24"/>
      <c r="K1009" s="423"/>
    </row>
    <row r="1010" spans="1:11" ht="15.75" customHeight="1" x14ac:dyDescent="0.25">
      <c r="A1010" s="529" t="s">
        <v>133</v>
      </c>
      <c r="B1010" s="233"/>
      <c r="C1010" s="247">
        <v>5.25</v>
      </c>
      <c r="D1010" s="234">
        <v>5.25</v>
      </c>
      <c r="E1010" s="28"/>
      <c r="F1010" s="27"/>
      <c r="G1010" s="28"/>
      <c r="H1010" s="20"/>
      <c r="I1010" s="15"/>
      <c r="J1010" s="24"/>
      <c r="K1010" s="423"/>
    </row>
    <row r="1011" spans="1:11" ht="15.75" customHeight="1" x14ac:dyDescent="0.25">
      <c r="A1011" s="529" t="s">
        <v>53</v>
      </c>
      <c r="B1011" s="233"/>
      <c r="C1011" s="247">
        <v>2.5</v>
      </c>
      <c r="D1011" s="234">
        <v>2.5</v>
      </c>
      <c r="E1011" s="28"/>
      <c r="F1011" s="27"/>
      <c r="G1011" s="28"/>
      <c r="H1011" s="20"/>
      <c r="I1011" s="15"/>
      <c r="J1011" s="24"/>
      <c r="K1011" s="423"/>
    </row>
    <row r="1012" spans="1:11" ht="15.75" customHeight="1" x14ac:dyDescent="0.25">
      <c r="A1012" s="529" t="s">
        <v>508</v>
      </c>
      <c r="B1012" s="233"/>
      <c r="C1012" s="247"/>
      <c r="D1012" s="234">
        <v>70</v>
      </c>
      <c r="E1012" s="28"/>
      <c r="F1012" s="27"/>
      <c r="G1012" s="28"/>
      <c r="H1012" s="20"/>
      <c r="I1012" s="15"/>
      <c r="J1012" s="24"/>
      <c r="K1012" s="423"/>
    </row>
    <row r="1013" spans="1:11" ht="27.75" customHeight="1" x14ac:dyDescent="0.25">
      <c r="A1013" s="531" t="s">
        <v>402</v>
      </c>
      <c r="B1013" s="251" t="s">
        <v>264</v>
      </c>
      <c r="C1013" s="507"/>
      <c r="D1013" s="507"/>
      <c r="E1013" s="124">
        <v>3.8</v>
      </c>
      <c r="F1013" s="124">
        <v>2.4</v>
      </c>
      <c r="G1013" s="124">
        <v>15.33</v>
      </c>
      <c r="H1013" s="124">
        <v>98</v>
      </c>
      <c r="I1013" s="124"/>
      <c r="J1013" s="66" t="s">
        <v>442</v>
      </c>
      <c r="K1013" s="423"/>
    </row>
    <row r="1014" spans="1:11" ht="15.75" customHeight="1" x14ac:dyDescent="0.25">
      <c r="A1014" s="541" t="s">
        <v>180</v>
      </c>
      <c r="B1014" s="514"/>
      <c r="C1014" s="267">
        <v>25</v>
      </c>
      <c r="D1014" s="507">
        <v>25</v>
      </c>
      <c r="E1014" s="124"/>
      <c r="F1014" s="124"/>
      <c r="G1014" s="124"/>
      <c r="H1014" s="124"/>
      <c r="I1014" s="124"/>
      <c r="J1014" s="66"/>
      <c r="K1014" s="423"/>
    </row>
    <row r="1015" spans="1:11" ht="15.75" customHeight="1" x14ac:dyDescent="0.25">
      <c r="A1015" s="541" t="s">
        <v>31</v>
      </c>
      <c r="B1015" s="514"/>
      <c r="C1015" s="267">
        <v>83.3</v>
      </c>
      <c r="D1015" s="507">
        <v>83.3</v>
      </c>
      <c r="E1015" s="124"/>
      <c r="F1015" s="124"/>
      <c r="G1015" s="124"/>
      <c r="H1015" s="124"/>
      <c r="I1015" s="124"/>
      <c r="J1015" s="66"/>
      <c r="K1015" s="423"/>
    </row>
    <row r="1016" spans="1:11" ht="15.75" customHeight="1" x14ac:dyDescent="0.25">
      <c r="A1016" s="541" t="s">
        <v>33</v>
      </c>
      <c r="B1016" s="514"/>
      <c r="C1016" s="507">
        <v>3</v>
      </c>
      <c r="D1016" s="507">
        <v>3</v>
      </c>
      <c r="E1016" s="124"/>
      <c r="F1016" s="124"/>
      <c r="G1016" s="124"/>
      <c r="H1016" s="124"/>
      <c r="I1016" s="124"/>
      <c r="J1016" s="66"/>
      <c r="K1016" s="423"/>
    </row>
    <row r="1017" spans="1:11" ht="15.75" customHeight="1" x14ac:dyDescent="0.25">
      <c r="A1017" s="532" t="s">
        <v>484</v>
      </c>
      <c r="B1017" s="514"/>
      <c r="C1017" s="507">
        <v>0.4</v>
      </c>
      <c r="D1017" s="507">
        <v>0.4</v>
      </c>
      <c r="E1017" s="124"/>
      <c r="F1017" s="124"/>
      <c r="G1017" s="124"/>
      <c r="H1017" s="124"/>
      <c r="I1017" s="124"/>
      <c r="J1017" s="66"/>
      <c r="K1017" s="423"/>
    </row>
    <row r="1018" spans="1:11" ht="15.75" customHeight="1" x14ac:dyDescent="0.25">
      <c r="A1018" s="531" t="s">
        <v>105</v>
      </c>
      <c r="B1018" s="248" t="s">
        <v>390</v>
      </c>
      <c r="C1018" s="270"/>
      <c r="D1018" s="271"/>
      <c r="E1018" s="20">
        <v>7.0000000000000007E-2</v>
      </c>
      <c r="F1018" s="27">
        <v>0.01</v>
      </c>
      <c r="G1018" s="28">
        <v>7.1</v>
      </c>
      <c r="H1018" s="20">
        <v>29</v>
      </c>
      <c r="I1018" s="20">
        <v>1.6</v>
      </c>
      <c r="J1018" s="24" t="s">
        <v>423</v>
      </c>
      <c r="K1018" s="423"/>
    </row>
    <row r="1019" spans="1:11" ht="15.75" customHeight="1" x14ac:dyDescent="0.25">
      <c r="A1019" s="529" t="s">
        <v>74</v>
      </c>
      <c r="B1019" s="248"/>
      <c r="C1019" s="249">
        <v>0.4</v>
      </c>
      <c r="D1019" s="233">
        <v>0.4</v>
      </c>
      <c r="E1019" s="20"/>
      <c r="F1019" s="27"/>
      <c r="G1019" s="28"/>
      <c r="H1019" s="20"/>
      <c r="I1019" s="20"/>
      <c r="J1019" s="24"/>
      <c r="K1019" s="423"/>
    </row>
    <row r="1020" spans="1:11" ht="15.75" customHeight="1" x14ac:dyDescent="0.25">
      <c r="A1020" s="529" t="s">
        <v>32</v>
      </c>
      <c r="B1020" s="248"/>
      <c r="C1020" s="249">
        <v>8</v>
      </c>
      <c r="D1020" s="233">
        <v>8</v>
      </c>
      <c r="E1020" s="20"/>
      <c r="F1020" s="27"/>
      <c r="G1020" s="20"/>
      <c r="H1020" s="20"/>
      <c r="I1020" s="20"/>
      <c r="J1020" s="24"/>
      <c r="K1020" s="423"/>
    </row>
    <row r="1021" spans="1:11" ht="15.75" customHeight="1" x14ac:dyDescent="0.25">
      <c r="A1021" s="529" t="s">
        <v>107</v>
      </c>
      <c r="B1021" s="248"/>
      <c r="C1021" s="253">
        <v>5.55</v>
      </c>
      <c r="D1021" s="233">
        <v>5</v>
      </c>
      <c r="E1021" s="27"/>
      <c r="F1021" s="28"/>
      <c r="G1021" s="27"/>
      <c r="H1021" s="28"/>
      <c r="I1021" s="20"/>
      <c r="J1021" s="24"/>
      <c r="K1021" s="423"/>
    </row>
    <row r="1022" spans="1:11" ht="15.75" customHeight="1" x14ac:dyDescent="0.25">
      <c r="A1022" s="529" t="s">
        <v>31</v>
      </c>
      <c r="B1022" s="248"/>
      <c r="C1022" s="271">
        <v>150</v>
      </c>
      <c r="D1022" s="271">
        <v>150</v>
      </c>
      <c r="E1022" s="27"/>
      <c r="F1022" s="28"/>
      <c r="G1022" s="27"/>
      <c r="H1022" s="28"/>
      <c r="I1022" s="20"/>
      <c r="J1022" s="24"/>
      <c r="K1022" s="423"/>
    </row>
    <row r="1023" spans="1:11" ht="15.75" customHeight="1" thickBot="1" x14ac:dyDescent="0.3">
      <c r="A1023" s="531" t="s">
        <v>406</v>
      </c>
      <c r="B1023" s="475">
        <v>20</v>
      </c>
      <c r="C1023" s="241">
        <v>20</v>
      </c>
      <c r="D1023" s="244">
        <v>20</v>
      </c>
      <c r="E1023" s="140">
        <v>1.52</v>
      </c>
      <c r="F1023" s="141">
        <v>0.16</v>
      </c>
      <c r="G1023" s="142">
        <v>9.84</v>
      </c>
      <c r="H1023" s="141">
        <v>47</v>
      </c>
      <c r="I1023" s="142">
        <v>0</v>
      </c>
      <c r="J1023" s="16" t="s">
        <v>435</v>
      </c>
      <c r="K1023" s="424"/>
    </row>
    <row r="1024" spans="1:11" ht="15.75" customHeight="1" thickBot="1" x14ac:dyDescent="0.3">
      <c r="A1024" s="533" t="s">
        <v>41</v>
      </c>
      <c r="B1024" s="451">
        <v>356</v>
      </c>
      <c r="C1024" s="515"/>
      <c r="D1024" s="457"/>
      <c r="E1024" s="93">
        <f>E1001+E1013+E1018+E1023</f>
        <v>13.91</v>
      </c>
      <c r="F1024" s="93">
        <f t="shared" ref="F1024:I1024" si="48">F1001+F1013+F1018+F1023</f>
        <v>7.9</v>
      </c>
      <c r="G1024" s="93">
        <f t="shared" si="48"/>
        <v>44.39</v>
      </c>
      <c r="H1024" s="93">
        <f t="shared" si="48"/>
        <v>304.38</v>
      </c>
      <c r="I1024" s="93">
        <f t="shared" si="48"/>
        <v>1.6</v>
      </c>
      <c r="J1024" s="19"/>
      <c r="K1024" s="188">
        <f>(H1024*K1025/H1025)*100</f>
        <v>26.388431328351221</v>
      </c>
    </row>
    <row r="1025" spans="1:14" ht="15.75" customHeight="1" thickBot="1" x14ac:dyDescent="0.3">
      <c r="A1025" s="533" t="s">
        <v>76</v>
      </c>
      <c r="B1025" s="457">
        <f>B950+B954+B993+B999+B1024</f>
        <v>1446</v>
      </c>
      <c r="C1025" s="457"/>
      <c r="D1025" s="457"/>
      <c r="E1025" s="93">
        <f t="shared" ref="E1025:I1025" si="49">E950+E954+E993+E999+E1024</f>
        <v>45.760000000000005</v>
      </c>
      <c r="F1025" s="93">
        <f t="shared" si="49"/>
        <v>38.04</v>
      </c>
      <c r="G1025" s="93">
        <f t="shared" si="49"/>
        <v>155.26</v>
      </c>
      <c r="H1025" s="93">
        <f t="shared" si="49"/>
        <v>1153.46</v>
      </c>
      <c r="I1025" s="93">
        <f t="shared" si="49"/>
        <v>51.29</v>
      </c>
      <c r="J1025" s="166"/>
      <c r="K1025" s="187">
        <v>1</v>
      </c>
    </row>
    <row r="1026" spans="1:14" ht="15.75" customHeight="1" x14ac:dyDescent="0.25">
      <c r="A1026" s="556" t="s">
        <v>235</v>
      </c>
      <c r="B1026" s="557">
        <f>B118+B218+B326+B423+B533+B652+B742+B836+B927+B1025</f>
        <v>15714.5</v>
      </c>
      <c r="C1026" s="557"/>
      <c r="D1026" s="557"/>
      <c r="E1026" s="558">
        <f>E118+E218+E326+E423+E533+E652+E742+E836+E927+E1025</f>
        <v>502.255</v>
      </c>
      <c r="F1026" s="558">
        <f>F118+F218+F326+F423+F533+F652+F742+F836+F927+F1025</f>
        <v>443.13200000000001</v>
      </c>
      <c r="G1026" s="558">
        <f>G118+G218+G326+G423+G533+G652+G742+G836+G927+G1025</f>
        <v>1885.44</v>
      </c>
      <c r="H1026" s="558">
        <f>H118+H218+H326+H423+H533+H652+H742+H836+H927+H1025</f>
        <v>13376.189999999999</v>
      </c>
      <c r="I1026" s="558">
        <f>I118+I218+I326+I423+I533+I652+I742+I836+I927+I1025</f>
        <v>410.29375000000005</v>
      </c>
      <c r="J1026" s="559"/>
      <c r="K1026" s="187">
        <v>1</v>
      </c>
    </row>
    <row r="1027" spans="1:14" ht="15" customHeight="1" x14ac:dyDescent="0.25">
      <c r="A1027" s="432"/>
      <c r="B1027" s="516"/>
      <c r="C1027" s="516"/>
      <c r="D1027" s="516"/>
      <c r="E1027" s="107"/>
      <c r="F1027" s="107"/>
      <c r="G1027" s="107"/>
      <c r="H1027" s="107"/>
      <c r="I1027" s="107"/>
      <c r="J1027" s="25"/>
    </row>
    <row r="1028" spans="1:14" ht="15" customHeight="1" x14ac:dyDescent="0.25">
      <c r="A1028" s="411" t="s">
        <v>191</v>
      </c>
      <c r="B1028" s="412"/>
      <c r="C1028" s="412"/>
      <c r="D1028" s="412"/>
      <c r="E1028" s="412"/>
      <c r="F1028" s="412"/>
      <c r="G1028" s="412"/>
      <c r="H1028" s="412"/>
      <c r="I1028" s="412"/>
      <c r="J1028" s="412"/>
      <c r="K1028" s="412"/>
    </row>
    <row r="1029" spans="1:14" ht="15" customHeight="1" x14ac:dyDescent="0.25">
      <c r="A1029" s="413" t="s">
        <v>419</v>
      </c>
      <c r="B1029" s="400"/>
      <c r="C1029" s="400"/>
      <c r="D1029" s="400"/>
      <c r="E1029" s="400"/>
      <c r="F1029" s="400"/>
      <c r="G1029" s="400"/>
      <c r="H1029" s="400"/>
      <c r="I1029" s="400"/>
      <c r="J1029" s="400"/>
      <c r="K1029" s="400"/>
      <c r="L1029" s="400"/>
      <c r="M1029" s="400"/>
      <c r="N1029" s="400"/>
    </row>
    <row r="1030" spans="1:14" ht="15" customHeight="1" x14ac:dyDescent="0.25">
      <c r="A1030" s="413" t="s">
        <v>192</v>
      </c>
      <c r="B1030" s="400"/>
      <c r="C1030" s="400"/>
      <c r="D1030" s="400"/>
      <c r="E1030" s="400"/>
      <c r="F1030" s="400"/>
      <c r="G1030" s="400"/>
      <c r="H1030" s="400"/>
      <c r="I1030" s="400"/>
      <c r="J1030" s="400"/>
      <c r="K1030" s="400"/>
      <c r="L1030" s="400"/>
      <c r="M1030" s="400"/>
      <c r="N1030" s="400"/>
    </row>
    <row r="1031" spans="1:14" ht="15" customHeight="1" x14ac:dyDescent="0.25">
      <c r="A1031" s="413" t="s">
        <v>193</v>
      </c>
      <c r="B1031" s="400"/>
      <c r="C1031" s="400"/>
      <c r="D1031" s="400"/>
      <c r="E1031" s="400"/>
      <c r="F1031" s="400"/>
      <c r="G1031" s="400"/>
      <c r="H1031" s="400"/>
      <c r="I1031" s="400"/>
      <c r="J1031" s="400"/>
      <c r="K1031" s="400"/>
      <c r="L1031" s="400"/>
      <c r="M1031" s="400"/>
      <c r="N1031" s="400"/>
    </row>
    <row r="1032" spans="1:14" ht="15" customHeight="1" x14ac:dyDescent="0.25">
      <c r="A1032" s="413" t="s">
        <v>194</v>
      </c>
      <c r="B1032" s="400"/>
      <c r="C1032" s="400"/>
      <c r="D1032" s="400"/>
      <c r="E1032" s="400"/>
      <c r="F1032" s="400"/>
      <c r="G1032" s="400"/>
      <c r="H1032" s="400"/>
      <c r="I1032" s="400"/>
      <c r="J1032" s="400"/>
      <c r="K1032" s="400"/>
      <c r="L1032" s="400"/>
      <c r="M1032" s="400"/>
      <c r="N1032" s="400"/>
    </row>
    <row r="1033" spans="1:14" ht="15" customHeight="1" x14ac:dyDescent="0.25">
      <c r="A1033" s="414" t="s">
        <v>195</v>
      </c>
      <c r="B1033" s="400"/>
      <c r="C1033" s="400"/>
      <c r="D1033" s="400"/>
      <c r="E1033" s="400"/>
      <c r="F1033" s="400"/>
      <c r="G1033" s="400"/>
      <c r="H1033" s="400"/>
      <c r="I1033" s="400"/>
      <c r="J1033" s="400"/>
      <c r="K1033" s="400"/>
      <c r="L1033" s="400"/>
      <c r="M1033" s="400"/>
      <c r="N1033" s="400"/>
    </row>
    <row r="1034" spans="1:14" ht="15" customHeight="1" x14ac:dyDescent="0.25">
      <c r="A1034" s="408" t="s">
        <v>196</v>
      </c>
      <c r="B1034" s="409"/>
      <c r="C1034" s="409"/>
      <c r="D1034" s="409"/>
      <c r="E1034" s="409"/>
      <c r="F1034" s="409"/>
      <c r="G1034" s="409"/>
      <c r="H1034" s="409"/>
      <c r="I1034" s="409"/>
      <c r="J1034" s="409"/>
      <c r="K1034" s="409"/>
    </row>
    <row r="1035" spans="1:14" ht="15" customHeight="1" x14ac:dyDescent="0.25">
      <c r="A1035" s="410" t="s">
        <v>537</v>
      </c>
      <c r="B1035" s="409"/>
      <c r="C1035" s="409"/>
      <c r="D1035" s="409"/>
      <c r="E1035" s="409"/>
      <c r="F1035" s="409"/>
      <c r="G1035" s="409"/>
      <c r="H1035" s="409"/>
      <c r="I1035" s="409"/>
      <c r="J1035" s="409"/>
      <c r="K1035" s="409"/>
    </row>
    <row r="1036" spans="1:14" ht="15" customHeight="1" x14ac:dyDescent="0.25">
      <c r="A1036" s="408" t="s">
        <v>197</v>
      </c>
      <c r="B1036" s="409"/>
      <c r="C1036" s="409"/>
      <c r="D1036" s="409"/>
      <c r="E1036" s="409"/>
      <c r="F1036" s="409"/>
      <c r="G1036" s="409"/>
      <c r="H1036" s="409"/>
      <c r="I1036" s="409"/>
      <c r="J1036" s="409"/>
      <c r="K1036" s="409"/>
    </row>
    <row r="1037" spans="1:14" ht="15" customHeight="1" x14ac:dyDescent="0.25">
      <c r="A1037" s="410" t="s">
        <v>538</v>
      </c>
      <c r="B1037" s="409"/>
      <c r="C1037" s="409"/>
      <c r="D1037" s="409"/>
      <c r="E1037" s="409"/>
      <c r="F1037" s="409"/>
      <c r="G1037" s="409"/>
      <c r="H1037" s="409"/>
      <c r="I1037" s="409"/>
      <c r="J1037" s="409"/>
      <c r="K1037" s="409"/>
    </row>
    <row r="1038" spans="1:14" ht="15" customHeight="1" x14ac:dyDescent="0.25">
      <c r="A1038" s="408" t="s">
        <v>441</v>
      </c>
      <c r="B1038" s="409"/>
      <c r="C1038" s="409"/>
      <c r="D1038" s="409"/>
      <c r="E1038" s="409"/>
      <c r="F1038" s="409"/>
      <c r="G1038" s="409"/>
      <c r="H1038" s="409"/>
      <c r="I1038" s="409"/>
      <c r="J1038" s="409"/>
      <c r="K1038" s="409"/>
    </row>
    <row r="1039" spans="1:14" ht="15" customHeight="1" x14ac:dyDescent="0.25">
      <c r="A1039" s="408" t="s">
        <v>198</v>
      </c>
      <c r="B1039" s="409"/>
      <c r="C1039" s="409"/>
      <c r="D1039" s="409"/>
      <c r="E1039" s="409"/>
      <c r="F1039" s="409"/>
      <c r="G1039" s="409"/>
      <c r="H1039" s="409"/>
      <c r="I1039" s="409"/>
      <c r="J1039" s="409"/>
      <c r="K1039" s="409"/>
    </row>
    <row r="1040" spans="1:14" ht="15" customHeight="1" x14ac:dyDescent="0.25">
      <c r="A1040" s="408" t="s">
        <v>199</v>
      </c>
      <c r="B1040" s="409"/>
      <c r="C1040" s="409"/>
      <c r="D1040" s="409"/>
      <c r="E1040" s="409"/>
      <c r="F1040" s="409"/>
      <c r="G1040" s="409"/>
      <c r="H1040" s="409"/>
      <c r="I1040" s="409"/>
      <c r="J1040" s="409"/>
      <c r="K1040" s="409"/>
    </row>
    <row r="1041" spans="1:11" ht="15" customHeight="1" x14ac:dyDescent="0.25">
      <c r="A1041" s="410" t="s">
        <v>539</v>
      </c>
      <c r="B1041" s="409"/>
      <c r="C1041" s="409"/>
      <c r="D1041" s="409"/>
      <c r="E1041" s="409"/>
      <c r="F1041" s="409"/>
      <c r="G1041" s="409"/>
      <c r="H1041" s="409"/>
      <c r="I1041" s="409"/>
      <c r="J1041" s="409"/>
      <c r="K1041" s="409"/>
    </row>
    <row r="1042" spans="1:11" ht="15" customHeight="1" x14ac:dyDescent="0.25">
      <c r="A1042" s="408" t="s">
        <v>315</v>
      </c>
      <c r="B1042" s="409"/>
      <c r="C1042" s="409"/>
      <c r="D1042" s="409"/>
      <c r="E1042" s="409"/>
      <c r="F1042" s="409"/>
      <c r="G1042" s="409"/>
      <c r="H1042" s="409"/>
      <c r="I1042" s="409"/>
      <c r="J1042" s="409"/>
      <c r="K1042" s="409"/>
    </row>
    <row r="1043" spans="1:11" ht="15" customHeight="1" x14ac:dyDescent="0.25">
      <c r="A1043" s="408" t="s">
        <v>200</v>
      </c>
      <c r="B1043" s="409"/>
      <c r="C1043" s="409"/>
      <c r="D1043" s="409"/>
      <c r="E1043" s="409"/>
      <c r="F1043" s="409"/>
      <c r="G1043" s="409"/>
      <c r="H1043" s="409"/>
      <c r="I1043" s="409"/>
      <c r="J1043" s="409"/>
      <c r="K1043" s="409"/>
    </row>
    <row r="1044" spans="1:11" ht="15" customHeight="1" x14ac:dyDescent="0.25">
      <c r="A1044" s="408" t="s">
        <v>201</v>
      </c>
      <c r="B1044" s="409"/>
      <c r="C1044" s="409"/>
      <c r="D1044" s="409"/>
      <c r="E1044" s="409"/>
      <c r="F1044" s="409"/>
      <c r="G1044" s="409"/>
      <c r="H1044" s="409"/>
      <c r="I1044" s="409"/>
      <c r="J1044" s="409"/>
      <c r="K1044" s="409"/>
    </row>
    <row r="1045" spans="1:11" ht="15" customHeight="1" x14ac:dyDescent="0.25">
      <c r="A1045" s="408" t="s">
        <v>316</v>
      </c>
      <c r="B1045" s="409"/>
      <c r="C1045" s="409"/>
      <c r="D1045" s="409"/>
      <c r="E1045" s="409"/>
      <c r="F1045" s="409"/>
      <c r="G1045" s="409"/>
      <c r="H1045" s="409"/>
      <c r="I1045" s="409"/>
      <c r="J1045" s="409"/>
      <c r="K1045" s="409"/>
    </row>
    <row r="1046" spans="1:11" ht="15" customHeight="1" x14ac:dyDescent="0.25">
      <c r="A1046" s="408" t="s">
        <v>202</v>
      </c>
      <c r="B1046" s="409"/>
      <c r="C1046" s="409"/>
      <c r="D1046" s="409"/>
      <c r="E1046" s="409"/>
      <c r="F1046" s="409"/>
      <c r="G1046" s="409"/>
      <c r="H1046" s="409"/>
      <c r="I1046" s="409"/>
      <c r="J1046" s="409"/>
      <c r="K1046" s="409"/>
    </row>
    <row r="1047" spans="1:11" ht="15" customHeight="1" x14ac:dyDescent="0.25">
      <c r="A1047" s="408" t="s">
        <v>317</v>
      </c>
      <c r="B1047" s="409"/>
      <c r="C1047" s="409"/>
      <c r="D1047" s="409"/>
      <c r="E1047" s="409"/>
      <c r="F1047" s="409"/>
      <c r="G1047" s="409"/>
      <c r="H1047" s="409"/>
      <c r="I1047" s="409"/>
      <c r="J1047" s="409"/>
      <c r="K1047" s="409"/>
    </row>
    <row r="1048" spans="1:11" ht="15" customHeight="1" x14ac:dyDescent="0.25">
      <c r="A1048" s="408" t="s">
        <v>203</v>
      </c>
      <c r="B1048" s="409"/>
      <c r="C1048" s="409"/>
      <c r="D1048" s="409"/>
      <c r="E1048" s="409"/>
      <c r="F1048" s="409"/>
      <c r="G1048" s="409"/>
      <c r="H1048" s="409"/>
      <c r="I1048" s="409"/>
      <c r="J1048" s="409"/>
      <c r="K1048" s="409"/>
    </row>
    <row r="1049" spans="1:11" ht="15" customHeight="1" x14ac:dyDescent="0.25">
      <c r="A1049" s="408" t="s">
        <v>204</v>
      </c>
      <c r="B1049" s="409"/>
      <c r="C1049" s="409"/>
      <c r="D1049" s="409"/>
      <c r="E1049" s="409"/>
      <c r="F1049" s="409"/>
      <c r="G1049" s="409"/>
      <c r="H1049" s="409"/>
      <c r="I1049" s="409"/>
      <c r="J1049" s="409"/>
      <c r="K1049" s="409"/>
    </row>
    <row r="1050" spans="1:11" ht="15" customHeight="1" x14ac:dyDescent="0.25">
      <c r="A1050" s="408" t="s">
        <v>318</v>
      </c>
      <c r="B1050" s="409"/>
      <c r="C1050" s="409"/>
      <c r="D1050" s="409"/>
      <c r="E1050" s="409"/>
      <c r="F1050" s="409"/>
      <c r="G1050" s="409"/>
      <c r="H1050" s="409"/>
      <c r="I1050" s="409"/>
      <c r="J1050" s="409"/>
      <c r="K1050" s="409"/>
    </row>
    <row r="1051" spans="1:11" ht="15" customHeight="1" x14ac:dyDescent="0.25">
      <c r="A1051" s="408" t="s">
        <v>205</v>
      </c>
      <c r="B1051" s="409"/>
      <c r="C1051" s="409"/>
      <c r="D1051" s="409"/>
      <c r="E1051" s="409"/>
      <c r="F1051" s="409"/>
      <c r="G1051" s="409"/>
      <c r="H1051" s="409"/>
      <c r="I1051" s="409"/>
      <c r="J1051" s="409"/>
      <c r="K1051" s="409"/>
    </row>
    <row r="1052" spans="1:11" ht="15" customHeight="1" x14ac:dyDescent="0.25">
      <c r="A1052" s="408" t="s">
        <v>206</v>
      </c>
      <c r="B1052" s="409"/>
      <c r="C1052" s="409"/>
      <c r="D1052" s="409"/>
      <c r="E1052" s="409"/>
      <c r="F1052" s="409"/>
      <c r="G1052" s="409"/>
      <c r="H1052" s="409"/>
      <c r="I1052" s="409"/>
      <c r="J1052" s="409"/>
      <c r="K1052" s="409"/>
    </row>
    <row r="1053" spans="1:11" ht="15" customHeight="1" x14ac:dyDescent="0.25">
      <c r="D1053" s="518"/>
      <c r="E1053" s="84"/>
      <c r="F1053" s="84"/>
      <c r="G1053" s="84"/>
      <c r="H1053" s="84"/>
      <c r="J1053" s="80"/>
    </row>
    <row r="1054" spans="1:11" ht="15" customHeight="1" x14ac:dyDescent="0.25">
      <c r="D1054" s="518"/>
      <c r="E1054" s="84"/>
      <c r="F1054" s="84"/>
      <c r="G1054" s="84"/>
      <c r="H1054" s="84"/>
      <c r="J1054" s="80"/>
    </row>
  </sheetData>
  <autoFilter ref="A1:J1054"/>
  <mergeCells count="91">
    <mergeCell ref="A1037:K1037"/>
    <mergeCell ref="A1038:K1038"/>
    <mergeCell ref="A1039:K1039"/>
    <mergeCell ref="A1040:K1040"/>
    <mergeCell ref="A1041:K1041"/>
    <mergeCell ref="A1042:K1042"/>
    <mergeCell ref="A1043:K1043"/>
    <mergeCell ref="A1028:K1028"/>
    <mergeCell ref="A1029:N1029"/>
    <mergeCell ref="A1030:N1030"/>
    <mergeCell ref="A1031:N1031"/>
    <mergeCell ref="A1032:N1032"/>
    <mergeCell ref="A1033:N1033"/>
    <mergeCell ref="A1034:K1034"/>
    <mergeCell ref="A1035:K1035"/>
    <mergeCell ref="A1036:K1036"/>
    <mergeCell ref="K994:K998"/>
    <mergeCell ref="K1000:K1023"/>
    <mergeCell ref="K905:K909"/>
    <mergeCell ref="K911:K925"/>
    <mergeCell ref="K933:K949"/>
    <mergeCell ref="K951:K953"/>
    <mergeCell ref="K955:K992"/>
    <mergeCell ref="K806:K821"/>
    <mergeCell ref="K823:K834"/>
    <mergeCell ref="K842:K857"/>
    <mergeCell ref="K865:K903"/>
    <mergeCell ref="K930:K932"/>
    <mergeCell ref="K839:K841"/>
    <mergeCell ref="K11:K26"/>
    <mergeCell ref="K34:K79"/>
    <mergeCell ref="K81:K86"/>
    <mergeCell ref="K88:K116"/>
    <mergeCell ref="K719:K723"/>
    <mergeCell ref="K725:K740"/>
    <mergeCell ref="K748:K763"/>
    <mergeCell ref="K765:K767"/>
    <mergeCell ref="K224:K239"/>
    <mergeCell ref="K247:K288"/>
    <mergeCell ref="K290:K294"/>
    <mergeCell ref="K296:K324"/>
    <mergeCell ref="K426:K428"/>
    <mergeCell ref="K536:K538"/>
    <mergeCell ref="K655:K657"/>
    <mergeCell ref="K492:K496"/>
    <mergeCell ref="K498:K531"/>
    <mergeCell ref="K539:K555"/>
    <mergeCell ref="K557:K559"/>
    <mergeCell ref="K561:K609"/>
    <mergeCell ref="K611:K625"/>
    <mergeCell ref="K627:K650"/>
    <mergeCell ref="K332:K348"/>
    <mergeCell ref="K350:K352"/>
    <mergeCell ref="K8:K10"/>
    <mergeCell ref="K121:K123"/>
    <mergeCell ref="K221:K223"/>
    <mergeCell ref="K329:K331"/>
    <mergeCell ref="E745:G745"/>
    <mergeCell ref="E930:G930"/>
    <mergeCell ref="E839:G839"/>
    <mergeCell ref="E8:G8"/>
    <mergeCell ref="E121:G121"/>
    <mergeCell ref="E221:G221"/>
    <mergeCell ref="E329:G329"/>
    <mergeCell ref="E426:G426"/>
    <mergeCell ref="E655:G655"/>
    <mergeCell ref="B534:E534"/>
    <mergeCell ref="A1044:K1044"/>
    <mergeCell ref="A1045:K1045"/>
    <mergeCell ref="A1046:K1046"/>
    <mergeCell ref="A1047:K1047"/>
    <mergeCell ref="A1048:K1048"/>
    <mergeCell ref="A1049:K1049"/>
    <mergeCell ref="A1050:K1050"/>
    <mergeCell ref="A1051:K1051"/>
    <mergeCell ref="A1052:K1052"/>
    <mergeCell ref="K28:K32"/>
    <mergeCell ref="K241:K245"/>
    <mergeCell ref="K675:K679"/>
    <mergeCell ref="K859:K863"/>
    <mergeCell ref="E536:G536"/>
    <mergeCell ref="K769:K804"/>
    <mergeCell ref="K354:K389"/>
    <mergeCell ref="K391:K400"/>
    <mergeCell ref="K402:K421"/>
    <mergeCell ref="K745:K747"/>
    <mergeCell ref="K658:K673"/>
    <mergeCell ref="K681:K717"/>
    <mergeCell ref="K429:K444"/>
    <mergeCell ref="K446:K448"/>
    <mergeCell ref="K452:K490"/>
  </mergeCells>
  <pageMargins left="0.39370078740157483" right="0" top="0" bottom="0" header="0.31496062992125984" footer="0.31496062992125984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от 3 до 7 лет</vt:lpstr>
      <vt:lpstr>от 2 мес до 3 лет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2020-12-10T14:13:12Z</dcterms:modified>
</cp:coreProperties>
</file>