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9001"/>
  <workbookPr filterPrivacy="1"/>
  <bookViews>
    <workbookView xWindow="0" yWindow="0" windowWidth="20490" windowHeight="7530" xr2:uid="{00000000-000D-0000-FFFF-FFFF00000000}"/>
  </bookViews>
  <sheets>
    <sheet name="Лист1" sheetId="1" r:id="rId1"/>
  </sheets>
  <calcPr calcId="171027"/>
</workbook>
</file>

<file path=xl/calcChain.xml><?xml version="1.0" encoding="utf-8"?>
<calcChain xmlns="http://schemas.openxmlformats.org/spreadsheetml/2006/main">
  <c r="V166" i="1" l="1"/>
  <c r="V167" i="1"/>
  <c r="V168" i="1"/>
  <c r="V169" i="1"/>
  <c r="V170" i="1"/>
  <c r="V171" i="1"/>
  <c r="V172" i="1"/>
  <c r="V173" i="1"/>
  <c r="V174" i="1"/>
  <c r="V175" i="1"/>
  <c r="V176" i="1"/>
  <c r="T166" i="1"/>
  <c r="T167" i="1"/>
  <c r="T168" i="1"/>
  <c r="T169" i="1"/>
  <c r="T170" i="1"/>
  <c r="T171" i="1"/>
  <c r="T172" i="1"/>
  <c r="T173" i="1"/>
  <c r="T174" i="1"/>
  <c r="T175" i="1"/>
  <c r="T176" i="1"/>
  <c r="U176" i="1" s="1"/>
  <c r="R166" i="1"/>
  <c r="R167" i="1"/>
  <c r="R168" i="1"/>
  <c r="R169" i="1"/>
  <c r="R170" i="1"/>
  <c r="R171" i="1"/>
  <c r="R172" i="1"/>
  <c r="R173" i="1"/>
  <c r="R174" i="1"/>
  <c r="R175" i="1"/>
  <c r="R176" i="1"/>
  <c r="P166" i="1"/>
  <c r="P167" i="1"/>
  <c r="P168" i="1"/>
  <c r="P169" i="1"/>
  <c r="P170" i="1"/>
  <c r="P171" i="1"/>
  <c r="P172" i="1"/>
  <c r="P173" i="1"/>
  <c r="P174" i="1"/>
  <c r="P175" i="1"/>
  <c r="P176" i="1"/>
  <c r="J166" i="1"/>
  <c r="J167" i="1"/>
  <c r="J168" i="1"/>
  <c r="J169" i="1"/>
  <c r="J170" i="1"/>
  <c r="J171" i="1"/>
  <c r="J172" i="1"/>
  <c r="J173" i="1"/>
  <c r="J174" i="1"/>
  <c r="J175" i="1"/>
  <c r="J176" i="1"/>
  <c r="H166" i="1"/>
  <c r="H167" i="1"/>
  <c r="H168" i="1"/>
  <c r="H169" i="1"/>
  <c r="H170" i="1"/>
  <c r="H171" i="1"/>
  <c r="H172" i="1"/>
  <c r="H173" i="1"/>
  <c r="H174" i="1"/>
  <c r="H175" i="1"/>
  <c r="H176" i="1"/>
  <c r="N176" i="1"/>
  <c r="L176" i="1"/>
  <c r="F176" i="1"/>
  <c r="F33" i="1" l="1"/>
  <c r="N167" i="1" l="1"/>
  <c r="N168" i="1"/>
  <c r="N169" i="1"/>
  <c r="N170" i="1"/>
  <c r="N171" i="1"/>
  <c r="N172" i="1"/>
  <c r="N173" i="1"/>
  <c r="N174" i="1"/>
  <c r="N175" i="1"/>
  <c r="N166" i="1"/>
  <c r="L167" i="1"/>
  <c r="L168" i="1"/>
  <c r="L169" i="1"/>
  <c r="L170" i="1"/>
  <c r="U170" i="1" s="1"/>
  <c r="L171" i="1"/>
  <c r="L172" i="1"/>
  <c r="L173" i="1"/>
  <c r="L174" i="1"/>
  <c r="U174" i="1" s="1"/>
  <c r="L175" i="1"/>
  <c r="L166" i="1"/>
  <c r="F167" i="1"/>
  <c r="U167" i="1" s="1"/>
  <c r="F168" i="1"/>
  <c r="U168" i="1" s="1"/>
  <c r="F169" i="1"/>
  <c r="U169" i="1" s="1"/>
  <c r="F170" i="1"/>
  <c r="F171" i="1"/>
  <c r="U171" i="1" s="1"/>
  <c r="F172" i="1"/>
  <c r="U172" i="1" s="1"/>
  <c r="F173" i="1"/>
  <c r="U173" i="1" s="1"/>
  <c r="F174" i="1"/>
  <c r="F175" i="1"/>
  <c r="U175" i="1" s="1"/>
  <c r="F166" i="1"/>
  <c r="U166" i="1" s="1"/>
  <c r="T150" i="1"/>
  <c r="T151" i="1"/>
  <c r="T152" i="1"/>
  <c r="T153" i="1"/>
  <c r="T154" i="1"/>
  <c r="T155" i="1"/>
  <c r="T156" i="1"/>
  <c r="T157" i="1"/>
  <c r="T149" i="1"/>
  <c r="R150" i="1"/>
  <c r="R151" i="1"/>
  <c r="R152" i="1"/>
  <c r="R153" i="1"/>
  <c r="R154" i="1"/>
  <c r="R155" i="1"/>
  <c r="R156" i="1"/>
  <c r="R157" i="1"/>
  <c r="R149" i="1"/>
  <c r="P150" i="1"/>
  <c r="U150" i="1" s="1"/>
  <c r="P151" i="1"/>
  <c r="U151" i="1" s="1"/>
  <c r="P152" i="1"/>
  <c r="U152" i="1" s="1"/>
  <c r="P153" i="1"/>
  <c r="U153" i="1" s="1"/>
  <c r="P154" i="1"/>
  <c r="U154" i="1" s="1"/>
  <c r="P155" i="1"/>
  <c r="U155" i="1" s="1"/>
  <c r="P156" i="1"/>
  <c r="U156" i="1" s="1"/>
  <c r="P157" i="1"/>
  <c r="U157" i="1" s="1"/>
  <c r="P149" i="1"/>
  <c r="U149" i="1" s="1"/>
  <c r="N150" i="1"/>
  <c r="N151" i="1"/>
  <c r="N152" i="1"/>
  <c r="N153" i="1"/>
  <c r="N154" i="1"/>
  <c r="N155" i="1"/>
  <c r="N156" i="1"/>
  <c r="N157" i="1"/>
  <c r="N149" i="1"/>
  <c r="L150" i="1"/>
  <c r="L151" i="1"/>
  <c r="L152" i="1"/>
  <c r="L153" i="1"/>
  <c r="L154" i="1"/>
  <c r="L155" i="1"/>
  <c r="L156" i="1"/>
  <c r="L157" i="1"/>
  <c r="L149" i="1"/>
  <c r="J150" i="1"/>
  <c r="J151" i="1"/>
  <c r="J152" i="1"/>
  <c r="J153" i="1"/>
  <c r="J154" i="1"/>
  <c r="J155" i="1"/>
  <c r="J156" i="1"/>
  <c r="J157" i="1"/>
  <c r="J149" i="1"/>
  <c r="H150" i="1"/>
  <c r="H151" i="1"/>
  <c r="H152" i="1"/>
  <c r="H153" i="1"/>
  <c r="H154" i="1"/>
  <c r="H155" i="1"/>
  <c r="H156" i="1"/>
  <c r="H157" i="1"/>
  <c r="H149" i="1"/>
  <c r="F150" i="1"/>
  <c r="F151" i="1"/>
  <c r="F152" i="1"/>
  <c r="F153" i="1"/>
  <c r="F154" i="1"/>
  <c r="F155" i="1"/>
  <c r="F156" i="1"/>
  <c r="F157" i="1"/>
  <c r="F149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22" i="1"/>
  <c r="U85" i="1"/>
  <c r="U89" i="1"/>
  <c r="U93" i="1"/>
  <c r="U97" i="1"/>
  <c r="V97" i="1" s="1"/>
  <c r="U101" i="1"/>
  <c r="U105" i="1"/>
  <c r="U109" i="1"/>
  <c r="U113" i="1"/>
  <c r="V113" i="1" s="1"/>
  <c r="T86" i="1"/>
  <c r="U86" i="1" s="1"/>
  <c r="T87" i="1"/>
  <c r="U87" i="1" s="1"/>
  <c r="T88" i="1"/>
  <c r="U88" i="1" s="1"/>
  <c r="T89" i="1"/>
  <c r="T90" i="1"/>
  <c r="U90" i="1" s="1"/>
  <c r="T91" i="1"/>
  <c r="U91" i="1" s="1"/>
  <c r="T92" i="1"/>
  <c r="U92" i="1" s="1"/>
  <c r="T93" i="1"/>
  <c r="T94" i="1"/>
  <c r="U94" i="1" s="1"/>
  <c r="T95" i="1"/>
  <c r="U95" i="1" s="1"/>
  <c r="T96" i="1"/>
  <c r="U96" i="1" s="1"/>
  <c r="T97" i="1"/>
  <c r="T98" i="1"/>
  <c r="U98" i="1" s="1"/>
  <c r="T99" i="1"/>
  <c r="U99" i="1" s="1"/>
  <c r="T100" i="1"/>
  <c r="U100" i="1" s="1"/>
  <c r="T101" i="1"/>
  <c r="T102" i="1"/>
  <c r="U102" i="1" s="1"/>
  <c r="T103" i="1"/>
  <c r="U103" i="1" s="1"/>
  <c r="T104" i="1"/>
  <c r="U104" i="1" s="1"/>
  <c r="T105" i="1"/>
  <c r="T106" i="1"/>
  <c r="U106" i="1" s="1"/>
  <c r="T107" i="1"/>
  <c r="U107" i="1" s="1"/>
  <c r="T108" i="1"/>
  <c r="U108" i="1" s="1"/>
  <c r="T109" i="1"/>
  <c r="T110" i="1"/>
  <c r="U110" i="1" s="1"/>
  <c r="T111" i="1"/>
  <c r="U111" i="1" s="1"/>
  <c r="T112" i="1"/>
  <c r="U112" i="1" s="1"/>
  <c r="T113" i="1"/>
  <c r="T114" i="1"/>
  <c r="U114" i="1" s="1"/>
  <c r="V114" i="1" s="1"/>
  <c r="T115" i="1"/>
  <c r="U115" i="1" s="1"/>
  <c r="V115" i="1" s="1"/>
  <c r="T116" i="1"/>
  <c r="U116" i="1" s="1"/>
  <c r="V116" i="1" s="1"/>
  <c r="T85" i="1"/>
  <c r="R142" i="1"/>
  <c r="R143" i="1"/>
  <c r="R141" i="1"/>
  <c r="P142" i="1"/>
  <c r="P143" i="1"/>
  <c r="P141" i="1"/>
  <c r="N142" i="1"/>
  <c r="N143" i="1"/>
  <c r="N141" i="1"/>
  <c r="L142" i="1"/>
  <c r="L143" i="1"/>
  <c r="L141" i="1"/>
  <c r="J142" i="1"/>
  <c r="J143" i="1"/>
  <c r="J141" i="1"/>
  <c r="H142" i="1"/>
  <c r="H143" i="1"/>
  <c r="H141" i="1"/>
  <c r="F142" i="1"/>
  <c r="F143" i="1"/>
  <c r="F141" i="1"/>
  <c r="S141" i="1" s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R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42" i="1"/>
  <c r="F17" i="1"/>
  <c r="H17" i="1"/>
  <c r="J17" i="1"/>
  <c r="L17" i="1"/>
  <c r="N17" i="1"/>
  <c r="P17" i="1"/>
  <c r="R17" i="1"/>
  <c r="F18" i="1"/>
  <c r="H18" i="1"/>
  <c r="J18" i="1"/>
  <c r="L18" i="1"/>
  <c r="N18" i="1"/>
  <c r="P18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16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16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16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16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16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16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4" i="1"/>
  <c r="F16" i="1"/>
  <c r="F85" i="1"/>
  <c r="V149" i="1" l="1"/>
  <c r="V156" i="1"/>
  <c r="V152" i="1"/>
  <c r="V155" i="1"/>
  <c r="V151" i="1"/>
  <c r="V157" i="1"/>
  <c r="V154" i="1"/>
  <c r="V150" i="1"/>
  <c r="V153" i="1"/>
  <c r="V112" i="1"/>
  <c r="V108" i="1"/>
  <c r="V104" i="1"/>
  <c r="V100" i="1"/>
  <c r="V96" i="1"/>
  <c r="V92" i="1"/>
  <c r="V88" i="1"/>
  <c r="V109" i="1"/>
  <c r="V93" i="1"/>
  <c r="V111" i="1"/>
  <c r="V107" i="1"/>
  <c r="V103" i="1"/>
  <c r="V99" i="1"/>
  <c r="V95" i="1"/>
  <c r="V91" i="1"/>
  <c r="V87" i="1"/>
  <c r="V105" i="1"/>
  <c r="V89" i="1"/>
  <c r="V110" i="1"/>
  <c r="V106" i="1"/>
  <c r="V102" i="1"/>
  <c r="V98" i="1"/>
  <c r="V94" i="1"/>
  <c r="V90" i="1"/>
  <c r="V86" i="1"/>
  <c r="V101" i="1"/>
  <c r="V85" i="1"/>
  <c r="S142" i="1"/>
  <c r="T142" i="1" s="1"/>
  <c r="S143" i="1"/>
  <c r="T143" i="1"/>
  <c r="T141" i="1"/>
  <c r="U71" i="1"/>
  <c r="U67" i="1"/>
  <c r="U63" i="1"/>
  <c r="U59" i="1"/>
  <c r="U55" i="1"/>
  <c r="U51" i="1"/>
  <c r="U47" i="1"/>
  <c r="U43" i="1"/>
  <c r="U74" i="1"/>
  <c r="U70" i="1"/>
  <c r="U66" i="1"/>
  <c r="U62" i="1"/>
  <c r="U58" i="1"/>
  <c r="U54" i="1"/>
  <c r="U50" i="1"/>
  <c r="U46" i="1"/>
  <c r="U42" i="1"/>
  <c r="U72" i="1"/>
  <c r="U68" i="1"/>
  <c r="U64" i="1"/>
  <c r="U60" i="1"/>
  <c r="U56" i="1"/>
  <c r="U52" i="1"/>
  <c r="U48" i="1"/>
  <c r="U44" i="1"/>
  <c r="U73" i="1"/>
  <c r="U69" i="1"/>
  <c r="U65" i="1"/>
  <c r="U61" i="1"/>
  <c r="U57" i="1"/>
  <c r="U53" i="1"/>
  <c r="U49" i="1"/>
  <c r="U45" i="1"/>
  <c r="S27" i="1"/>
  <c r="S19" i="1"/>
  <c r="S31" i="1"/>
  <c r="S23" i="1"/>
  <c r="S30" i="1"/>
  <c r="S26" i="1"/>
  <c r="S22" i="1"/>
  <c r="S16" i="1"/>
  <c r="S18" i="1"/>
  <c r="S34" i="1"/>
  <c r="S33" i="1"/>
  <c r="S29" i="1"/>
  <c r="S25" i="1"/>
  <c r="S21" i="1"/>
  <c r="S17" i="1"/>
  <c r="S32" i="1"/>
  <c r="S28" i="1"/>
  <c r="S24" i="1"/>
  <c r="S20" i="1"/>
  <c r="R9" i="1"/>
  <c r="R10" i="1"/>
  <c r="R8" i="1"/>
  <c r="P9" i="1"/>
  <c r="P10" i="1"/>
  <c r="P8" i="1"/>
  <c r="N9" i="1"/>
  <c r="N10" i="1"/>
  <c r="N8" i="1"/>
  <c r="L9" i="1"/>
  <c r="L10" i="1"/>
  <c r="L8" i="1"/>
  <c r="J9" i="1"/>
  <c r="J10" i="1"/>
  <c r="J8" i="1"/>
  <c r="H9" i="1"/>
  <c r="H10" i="1"/>
  <c r="H8" i="1"/>
  <c r="F9" i="1"/>
  <c r="F10" i="1"/>
  <c r="F8" i="1"/>
  <c r="V69" i="1" l="1"/>
  <c r="V49" i="1"/>
  <c r="V65" i="1"/>
  <c r="V62" i="1"/>
  <c r="V43" i="1"/>
  <c r="V44" i="1"/>
  <c r="V46" i="1"/>
  <c r="V60" i="1"/>
  <c r="V53" i="1"/>
  <c r="V52" i="1"/>
  <c r="V50" i="1"/>
  <c r="V48" i="1"/>
  <c r="V64" i="1"/>
  <c r="V55" i="1"/>
  <c r="T26" i="1"/>
  <c r="V59" i="1"/>
  <c r="V45" i="1"/>
  <c r="V68" i="1"/>
  <c r="V63" i="1"/>
  <c r="V66" i="1"/>
  <c r="V72" i="1"/>
  <c r="V42" i="1"/>
  <c r="V51" i="1"/>
  <c r="V67" i="1"/>
  <c r="V70" i="1"/>
  <c r="V73" i="1"/>
  <c r="V47" i="1"/>
  <c r="V57" i="1"/>
  <c r="V61" i="1"/>
  <c r="V58" i="1"/>
  <c r="V56" i="1"/>
  <c r="V54" i="1"/>
  <c r="V74" i="1"/>
  <c r="V71" i="1"/>
  <c r="T28" i="1"/>
  <c r="T19" i="1"/>
  <c r="T32" i="1"/>
  <c r="T25" i="1"/>
  <c r="T22" i="1"/>
  <c r="T18" i="1"/>
  <c r="T16" i="1"/>
  <c r="T23" i="1"/>
  <c r="T20" i="1"/>
  <c r="T30" i="1"/>
  <c r="T29" i="1"/>
  <c r="T27" i="1"/>
  <c r="T24" i="1"/>
  <c r="T17" i="1"/>
  <c r="T33" i="1"/>
  <c r="T31" i="1"/>
  <c r="T21" i="1"/>
  <c r="T34" i="1"/>
  <c r="S8" i="1"/>
  <c r="S10" i="1"/>
  <c r="S9" i="1"/>
  <c r="T9" i="1" l="1"/>
  <c r="T10" i="1"/>
  <c r="T8" i="1"/>
</calcChain>
</file>

<file path=xl/sharedStrings.xml><?xml version="1.0" encoding="utf-8"?>
<sst xmlns="http://schemas.openxmlformats.org/spreadsheetml/2006/main" count="432" uniqueCount="172">
  <si>
    <t>№</t>
  </si>
  <si>
    <t>Фамилия Имя</t>
  </si>
  <si>
    <t>Год рожд-я</t>
  </si>
  <si>
    <t>Организация</t>
  </si>
  <si>
    <t>Место</t>
  </si>
  <si>
    <t>Прыжок в длину</t>
  </si>
  <si>
    <t>Бег 50 м</t>
  </si>
  <si>
    <t>Бег 150 м</t>
  </si>
  <si>
    <t>Бег 300 м</t>
  </si>
  <si>
    <t>Упражнение на каталке</t>
  </si>
  <si>
    <t>Подтягив. в висе на перекл. за 30 сек.</t>
  </si>
  <si>
    <t>Напрыг. на скам. за 30 сек.</t>
  </si>
  <si>
    <t>Сумма очков</t>
  </si>
  <si>
    <t>Упражн. на каталке</t>
  </si>
  <si>
    <t>Рукавишников Данил</t>
  </si>
  <si>
    <t>Набиев Намиг</t>
  </si>
  <si>
    <t>Макаров Максим</t>
  </si>
  <si>
    <t>Изотов Михаил</t>
  </si>
  <si>
    <t>Плешка Илья</t>
  </si>
  <si>
    <t>Юнусов Артур</t>
  </si>
  <si>
    <t>Гареев Ильнур</t>
  </si>
  <si>
    <t>Нагаев Игорь</t>
  </si>
  <si>
    <t>Юнусов Азат</t>
  </si>
  <si>
    <t>Хайруллин Айдар</t>
  </si>
  <si>
    <t>Хасаншин Алмаз</t>
  </si>
  <si>
    <t>Алферов Евгений</t>
  </si>
  <si>
    <t>Гафиятов Булат</t>
  </si>
  <si>
    <t>Тарасов Александр</t>
  </si>
  <si>
    <t>Енилин Никита</t>
  </si>
  <si>
    <t>Каримов Артур</t>
  </si>
  <si>
    <t>Аюпов Ильдар</t>
  </si>
  <si>
    <t>Бухаров Антон</t>
  </si>
  <si>
    <t>Бутяков Кирилл</t>
  </si>
  <si>
    <t>Агмалов Ильшат</t>
  </si>
  <si>
    <t>Зинятов Александр</t>
  </si>
  <si>
    <t>Бахирев Данил</t>
  </si>
  <si>
    <t>Масленников Данил</t>
  </si>
  <si>
    <t>Габидуллин Рамиль</t>
  </si>
  <si>
    <t>Матросов Данис</t>
  </si>
  <si>
    <t>Куршаков Максим</t>
  </si>
  <si>
    <t>Касимова Лиана</t>
  </si>
  <si>
    <t>Галимов Марат</t>
  </si>
  <si>
    <t>Загитов Халиль</t>
  </si>
  <si>
    <t>Газизов Данил</t>
  </si>
  <si>
    <t>Симурзин Никита</t>
  </si>
  <si>
    <t>Кучумов Остап</t>
  </si>
  <si>
    <t>Рукавишников Илья</t>
  </si>
  <si>
    <t>Каштанов Тимур</t>
  </si>
  <si>
    <t>Старшов Иван</t>
  </si>
  <si>
    <t>Малышев Виталий</t>
  </si>
  <si>
    <t>Юнусов Тимур</t>
  </si>
  <si>
    <t>Зинятов Семен</t>
  </si>
  <si>
    <t>Лукъянчев Матвей</t>
  </si>
  <si>
    <t>Байкалов Артур</t>
  </si>
  <si>
    <t>Гайнуллин Булат</t>
  </si>
  <si>
    <t>Перминов Илья</t>
  </si>
  <si>
    <t>Шайдуллин Тимур</t>
  </si>
  <si>
    <t>Алексеева Дарья</t>
  </si>
  <si>
    <t>Исхакова Раиля</t>
  </si>
  <si>
    <t>Куршакова Милена</t>
  </si>
  <si>
    <t>Титова Виктория</t>
  </si>
  <si>
    <t>Валиева Виктория</t>
  </si>
  <si>
    <t>Семиусова Екатерина</t>
  </si>
  <si>
    <t>Яр Чаллы</t>
  </si>
  <si>
    <t>Виктория</t>
  </si>
  <si>
    <t>Зиятдинов Эдуард</t>
  </si>
  <si>
    <t>Кузьмицкий Богдан</t>
  </si>
  <si>
    <t>Султангареев Данис</t>
  </si>
  <si>
    <t>Ярмухаметов Айрат</t>
  </si>
  <si>
    <t>Мукадясов Роберт</t>
  </si>
  <si>
    <t>Нуриев Данил</t>
  </si>
  <si>
    <t>Якупов Камиль</t>
  </si>
  <si>
    <t>Лутфуллина Арина</t>
  </si>
  <si>
    <t xml:space="preserve">Виктория </t>
  </si>
  <si>
    <t>Беспалов Данил</t>
  </si>
  <si>
    <t>Хурамшин Нияз</t>
  </si>
  <si>
    <t>Голиков Игорь</t>
  </si>
  <si>
    <t>Гудина Полина</t>
  </si>
  <si>
    <t>Шапиро Эмиль</t>
  </si>
  <si>
    <t>Юноши 2010 г.р. и младше</t>
  </si>
  <si>
    <t>Юноши 2008-2009 г.р.</t>
  </si>
  <si>
    <t>Юноши 2006-2007 г.р.</t>
  </si>
  <si>
    <t>Напрыг. на тумбу 2 ногами</t>
  </si>
  <si>
    <t>Напрыг. на тумбу за 30 сек.</t>
  </si>
  <si>
    <t>Отжимание за 30 сек</t>
  </si>
  <si>
    <t>Девушки 2006-2007 г.р.</t>
  </si>
  <si>
    <t>Девушки 2005 г.р. и старше.</t>
  </si>
  <si>
    <t xml:space="preserve">Подтягив.  </t>
  </si>
  <si>
    <t>Прыжки на скакалке за 30 сек</t>
  </si>
  <si>
    <t xml:space="preserve">Муртазаев Амир </t>
  </si>
  <si>
    <t>Анисимов Артем</t>
  </si>
  <si>
    <t xml:space="preserve">Балобанов Никита </t>
  </si>
  <si>
    <t xml:space="preserve">Гилязов Эрик </t>
  </si>
  <si>
    <t>Степанов Семен</t>
  </si>
  <si>
    <t>Гатин Тимур</t>
  </si>
  <si>
    <t>Аюпов Амир</t>
  </si>
  <si>
    <t xml:space="preserve">Никитин Семен </t>
  </si>
  <si>
    <t>Мамедов Эмиль</t>
  </si>
  <si>
    <t>Гуреев Семен</t>
  </si>
  <si>
    <t>Куропаткин Александр</t>
  </si>
  <si>
    <t>Атняшев Дамир</t>
  </si>
  <si>
    <t>Аксенов Ранель</t>
  </si>
  <si>
    <t>Капралов Андрей</t>
  </si>
  <si>
    <t>Галиев Данил</t>
  </si>
  <si>
    <t>Масленков Владислав</t>
  </si>
  <si>
    <t>Закиров Марат</t>
  </si>
  <si>
    <t xml:space="preserve">Суханов Дмитрий </t>
  </si>
  <si>
    <t xml:space="preserve">Шмелёв Александр </t>
  </si>
  <si>
    <t>Новожилов Антон</t>
  </si>
  <si>
    <t>Кашапов Айдар</t>
  </si>
  <si>
    <t>Алиев Айрат</t>
  </si>
  <si>
    <t>Рыкалов Валерий</t>
  </si>
  <si>
    <t>Дютин Роман</t>
  </si>
  <si>
    <t xml:space="preserve">Серов Денис </t>
  </si>
  <si>
    <t>Марипов Амирхан</t>
  </si>
  <si>
    <t>Файрузов Амир</t>
  </si>
  <si>
    <t>Иванов Данил</t>
  </si>
  <si>
    <t>Ф.И.О</t>
  </si>
  <si>
    <t>Натаркин Даниил</t>
  </si>
  <si>
    <t xml:space="preserve">Дусмеев Азат </t>
  </si>
  <si>
    <t>Давлятчин Булат</t>
  </si>
  <si>
    <t>Малиновский Никита</t>
  </si>
  <si>
    <t>Шоётов Александр</t>
  </si>
  <si>
    <t xml:space="preserve">Жданов Илья </t>
  </si>
  <si>
    <t>Давлетшин Тимур</t>
  </si>
  <si>
    <t>Гарфетдинов Марсель</t>
  </si>
  <si>
    <t>Павлов Вадим</t>
  </si>
  <si>
    <t>Тимергалин Радик</t>
  </si>
  <si>
    <t xml:space="preserve">Шулятьев Виктор </t>
  </si>
  <si>
    <t>Волков Сергей</t>
  </si>
  <si>
    <t>Роденко Константин</t>
  </si>
  <si>
    <t>Юдинцев Александр</t>
  </si>
  <si>
    <t>Попов Илья</t>
  </si>
  <si>
    <t>Куропаткина Дарья</t>
  </si>
  <si>
    <t>Комарова Екатерина</t>
  </si>
  <si>
    <t xml:space="preserve">Шарапова Елизавета </t>
  </si>
  <si>
    <t>Шайдулллина Эльвина</t>
  </si>
  <si>
    <t>Миннахметова Ильгина</t>
  </si>
  <si>
    <t>Латыпова Адиля</t>
  </si>
  <si>
    <t>Кошкина Анна</t>
  </si>
  <si>
    <t>Попова Юлия</t>
  </si>
  <si>
    <t xml:space="preserve">Зыкова Вероника </t>
  </si>
  <si>
    <t>Цыкина Анастасия</t>
  </si>
  <si>
    <t xml:space="preserve">Петрова Аделина </t>
  </si>
  <si>
    <t>Левштейн Мария</t>
  </si>
  <si>
    <t>Козырский Владислав</t>
  </si>
  <si>
    <t>Мухаметшин Амир</t>
  </si>
  <si>
    <t>Шарапов Даниил</t>
  </si>
  <si>
    <t>Гараев Артур</t>
  </si>
  <si>
    <t>Подтягив</t>
  </si>
  <si>
    <t>Бросок набивного мяча из положения сидя из-за головы</t>
  </si>
  <si>
    <t>Фамилия, Имя</t>
  </si>
  <si>
    <t>Девушки 2008 г.р.  и младше</t>
  </si>
  <si>
    <t>Подтягив в висе на перекл. за 30 сек.</t>
  </si>
  <si>
    <t>18 февраля 2018 год</t>
  </si>
  <si>
    <t>Протокол  Первенства МАУДО ДЮСШ « Яр Чаллы» МО г. Набережные Челны в отделении велоспорта по ОФП, посвященное Дню Защитника Отечества</t>
  </si>
  <si>
    <t>Напрыг. на тумбу 2-мя ногами</t>
  </si>
  <si>
    <t>Челночный бег</t>
  </si>
  <si>
    <t>Юноши 2003 г.р. и старше</t>
  </si>
  <si>
    <t>Юноши 2004 -2005 г.р.</t>
  </si>
  <si>
    <t>Напрыгивание на скамейку 30 сек.</t>
  </si>
  <si>
    <t>Норов Артур</t>
  </si>
  <si>
    <t>Подтягив.</t>
  </si>
  <si>
    <t xml:space="preserve">Подтягив. </t>
  </si>
  <si>
    <t xml:space="preserve">Подтягивв </t>
  </si>
  <si>
    <t>Бахирева Анна</t>
  </si>
  <si>
    <t>место</t>
  </si>
  <si>
    <t xml:space="preserve">Главный судья </t>
  </si>
  <si>
    <t>Фатихов Б.Ф.</t>
  </si>
  <si>
    <t>Главный секретарь</t>
  </si>
  <si>
    <t>Беспалов А.Г.</t>
  </si>
  <si>
    <t>Кашапова Алия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</si>
</sst>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</font>
    <font>
      <sz val="11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distributed"/>
    </xf>
    <xf numFmtId="0" fontId="7" fillId="3" borderId="1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7" fillId="2" borderId="1" xfId="0" applyFont="1" applyFill="1" applyBorder="1" applyAlignment="1">
      <alignment horizontal="center"/>
    </xf>
    <xf numFmtId="0" fontId="5" fillId="0" borderId="0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5" borderId="1" xfId="0" applyFont="1" applyFill="1" applyBorder="1"/>
    <xf numFmtId="0" fontId="7" fillId="4" borderId="1" xfId="0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distributed"/>
    </xf>
    <xf numFmtId="0" fontId="4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7" fillId="5" borderId="0" xfId="0" applyFont="1" applyFill="1" applyBorder="1" applyAlignment="1">
      <alignment horizontal="center"/>
    </xf>
    <xf numFmtId="1" fontId="7" fillId="0" borderId="0" xfId="0" applyNumberFormat="1" applyFont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11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7" fillId="5" borderId="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00"/>
  <sheetViews>
    <sheetView tabSelected="1" topLeftCell="A142" zoomScale="85" zoomScaleNormal="85" workbookViewId="0">
      <selection activeCell="G164" sqref="G164"/>
    </sheetView>
  </sheetViews>
  <sheetFormatPr defaultRowHeight="15" x14ac:dyDescent="0.25"/>
  <cols>
    <col min="1" max="1" width="6" style="5" customWidth="1"/>
    <col min="2" max="2" width="24.7109375" style="5" customWidth="1"/>
    <col min="3" max="3" width="10.140625" style="5" customWidth="1"/>
    <col min="4" max="4" width="11" style="5" customWidth="1"/>
    <col min="5" max="8" width="7.85546875" style="5" customWidth="1"/>
    <col min="9" max="9" width="9.42578125" style="5" customWidth="1"/>
    <col min="10" max="12" width="7.85546875" style="5" customWidth="1"/>
    <col min="13" max="13" width="9.5703125" style="5" customWidth="1"/>
    <col min="14" max="14" width="7.85546875" style="5" customWidth="1"/>
    <col min="15" max="15" width="9.85546875" style="5" customWidth="1"/>
    <col min="16" max="16" width="7.85546875" style="5" customWidth="1"/>
    <col min="17" max="17" width="9.140625" style="5"/>
    <col min="18" max="18" width="7" style="5" customWidth="1"/>
    <col min="19" max="20" width="10.140625" style="5" customWidth="1"/>
    <col min="22" max="22" width="8.140625" customWidth="1"/>
  </cols>
  <sheetData>
    <row r="1" spans="1:20" ht="18.75" x14ac:dyDescent="0.25">
      <c r="A1" s="1"/>
    </row>
    <row r="2" spans="1:20" ht="15.75" x14ac:dyDescent="0.25">
      <c r="A2" s="65" t="s">
        <v>155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15.75" x14ac:dyDescent="0.2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20" ht="18.75" x14ac:dyDescent="0.25">
      <c r="A4" s="2"/>
    </row>
    <row r="5" spans="1:20" ht="15.75" x14ac:dyDescent="0.25">
      <c r="O5" s="69" t="s">
        <v>154</v>
      </c>
      <c r="P5" s="69"/>
    </row>
    <row r="6" spans="1:20" ht="18.75" x14ac:dyDescent="0.25">
      <c r="A6" s="66" t="s">
        <v>79</v>
      </c>
      <c r="B6" s="66"/>
      <c r="C6" s="66"/>
      <c r="D6" s="66"/>
    </row>
    <row r="7" spans="1:20" ht="81.75" customHeight="1" x14ac:dyDescent="0.25">
      <c r="A7" s="3" t="s">
        <v>0</v>
      </c>
      <c r="B7" s="3" t="s">
        <v>1</v>
      </c>
      <c r="C7" s="3" t="s">
        <v>2</v>
      </c>
      <c r="D7" s="3" t="s">
        <v>3</v>
      </c>
      <c r="E7" s="3" t="s">
        <v>6</v>
      </c>
      <c r="F7" s="3" t="s">
        <v>4</v>
      </c>
      <c r="G7" s="3" t="s">
        <v>5</v>
      </c>
      <c r="H7" s="3" t="s">
        <v>4</v>
      </c>
      <c r="I7" s="3" t="s">
        <v>10</v>
      </c>
      <c r="J7" s="3" t="s">
        <v>4</v>
      </c>
      <c r="K7" s="4" t="s">
        <v>84</v>
      </c>
      <c r="L7" s="27" t="s">
        <v>4</v>
      </c>
      <c r="M7" s="21" t="s">
        <v>150</v>
      </c>
      <c r="N7" s="16" t="s">
        <v>4</v>
      </c>
      <c r="O7" s="3" t="s">
        <v>157</v>
      </c>
      <c r="P7" s="3" t="s">
        <v>4</v>
      </c>
      <c r="Q7" s="38" t="s">
        <v>160</v>
      </c>
      <c r="R7" s="12" t="s">
        <v>4</v>
      </c>
      <c r="S7" s="7" t="s">
        <v>12</v>
      </c>
      <c r="T7" s="7" t="s">
        <v>4</v>
      </c>
    </row>
    <row r="8" spans="1:20" ht="15.75" x14ac:dyDescent="0.25">
      <c r="A8" s="18">
        <v>1</v>
      </c>
      <c r="B8" s="11" t="s">
        <v>89</v>
      </c>
      <c r="C8" s="11">
        <v>2010</v>
      </c>
      <c r="D8" s="11" t="s">
        <v>63</v>
      </c>
      <c r="E8" s="11">
        <v>9.84</v>
      </c>
      <c r="F8" s="7">
        <f>_xlfn.RANK.AVG(E8,$E$8:$E$10,1)</f>
        <v>3</v>
      </c>
      <c r="G8" s="11">
        <v>136</v>
      </c>
      <c r="H8" s="11">
        <f>_xlfn.RANK.AVG(G8,$G$8:$G$10,0)</f>
        <v>3</v>
      </c>
      <c r="I8" s="11">
        <v>12</v>
      </c>
      <c r="J8" s="11">
        <f>_xlfn.RANK.AVG(I8,$I$8:$I$10,0)</f>
        <v>3</v>
      </c>
      <c r="K8" s="11">
        <v>12</v>
      </c>
      <c r="L8" s="11">
        <f>_xlfn.RANK.AVG(K8,$K$8:$K$10,0)</f>
        <v>3</v>
      </c>
      <c r="M8" s="11">
        <v>152</v>
      </c>
      <c r="N8" s="11">
        <f>_xlfn.RANK.AVG(M8,$M$8:$M$10,0)</f>
        <v>3</v>
      </c>
      <c r="O8" s="11">
        <v>18.7</v>
      </c>
      <c r="P8" s="12">
        <f>_xlfn.RANK.AVG(O8,$O$8:$O$10,1)</f>
        <v>3</v>
      </c>
      <c r="Q8" s="11">
        <v>23</v>
      </c>
      <c r="R8" s="12">
        <f>_xlfn.RANK.AVG(Q8,$Q$8:$Q$10,0)</f>
        <v>3</v>
      </c>
      <c r="S8" s="12">
        <f>SUM(R8,P8,N8,L8,H8,F8,J8)</f>
        <v>21</v>
      </c>
      <c r="T8" s="12">
        <f>_xlfn.RANK.AVG(S8,$S$8:$S$10,1)</f>
        <v>3</v>
      </c>
    </row>
    <row r="9" spans="1:20" x14ac:dyDescent="0.25">
      <c r="A9" s="4">
        <v>2</v>
      </c>
      <c r="B9" s="7" t="s">
        <v>52</v>
      </c>
      <c r="C9" s="7">
        <v>2010</v>
      </c>
      <c r="D9" s="7" t="s">
        <v>63</v>
      </c>
      <c r="E9" s="37">
        <v>8.44</v>
      </c>
      <c r="F9" s="7">
        <f t="shared" ref="F9:F10" si="0">_xlfn.RANK.AVG(E9,$E$8:$E$10,1)</f>
        <v>1</v>
      </c>
      <c r="G9" s="7">
        <v>159</v>
      </c>
      <c r="H9" s="11">
        <f t="shared" ref="H9:H10" si="1">_xlfn.RANK.AVG(G9,$G$8:$G$10,0)</f>
        <v>2</v>
      </c>
      <c r="I9" s="7">
        <v>31</v>
      </c>
      <c r="J9" s="11">
        <f t="shared" ref="J9:J10" si="2">_xlfn.RANK.AVG(I9,$I$8:$I$10,0)</f>
        <v>1.5</v>
      </c>
      <c r="K9" s="7">
        <v>30</v>
      </c>
      <c r="L9" s="11">
        <f t="shared" ref="L9:L10" si="3">_xlfn.RANK.AVG(K9,$K$8:$K$10,0)</f>
        <v>2</v>
      </c>
      <c r="M9" s="11">
        <v>208</v>
      </c>
      <c r="N9" s="11">
        <f t="shared" ref="N9:N10" si="4">_xlfn.RANK.AVG(M9,$M$8:$M$10,0)</f>
        <v>2</v>
      </c>
      <c r="O9" s="7">
        <v>17.14</v>
      </c>
      <c r="P9" s="12">
        <f t="shared" ref="P9:P10" si="5">_xlfn.RANK.AVG(O9,$O$8:$O$10,1)</f>
        <v>2</v>
      </c>
      <c r="Q9" s="7">
        <v>38</v>
      </c>
      <c r="R9" s="12">
        <f t="shared" ref="R9:R10" si="6">_xlfn.RANK.AVG(Q9,$Q$8:$Q$10,0)</f>
        <v>2</v>
      </c>
      <c r="S9" s="12">
        <f t="shared" ref="S9:S10" si="7">SUM(R9,P9,N9,L9,H9,F9,J9)</f>
        <v>12.5</v>
      </c>
      <c r="T9" s="12">
        <f t="shared" ref="T9:T10" si="8">_xlfn.RANK.AVG(S9,$S$8:$S$10,1)</f>
        <v>2</v>
      </c>
    </row>
    <row r="10" spans="1:20" x14ac:dyDescent="0.25">
      <c r="A10" s="4">
        <v>3</v>
      </c>
      <c r="B10" s="7" t="s">
        <v>53</v>
      </c>
      <c r="C10" s="7">
        <v>2010</v>
      </c>
      <c r="D10" s="7" t="s">
        <v>63</v>
      </c>
      <c r="E10" s="37">
        <v>9.32</v>
      </c>
      <c r="F10" s="7">
        <f t="shared" si="0"/>
        <v>2</v>
      </c>
      <c r="G10" s="7">
        <v>163</v>
      </c>
      <c r="H10" s="11">
        <f t="shared" si="1"/>
        <v>1</v>
      </c>
      <c r="I10" s="7">
        <v>31</v>
      </c>
      <c r="J10" s="11">
        <f t="shared" si="2"/>
        <v>1.5</v>
      </c>
      <c r="K10" s="7">
        <v>33</v>
      </c>
      <c r="L10" s="11">
        <f t="shared" si="3"/>
        <v>1</v>
      </c>
      <c r="M10" s="11">
        <v>232</v>
      </c>
      <c r="N10" s="11">
        <f t="shared" si="4"/>
        <v>1</v>
      </c>
      <c r="O10" s="7">
        <v>16.010000000000002</v>
      </c>
      <c r="P10" s="12">
        <f t="shared" si="5"/>
        <v>1</v>
      </c>
      <c r="Q10" s="7">
        <v>40</v>
      </c>
      <c r="R10" s="12">
        <f t="shared" si="6"/>
        <v>1</v>
      </c>
      <c r="S10" s="12">
        <f t="shared" si="7"/>
        <v>8.5</v>
      </c>
      <c r="T10" s="12">
        <f t="shared" si="8"/>
        <v>1</v>
      </c>
    </row>
    <row r="11" spans="1:20" x14ac:dyDescent="0.25">
      <c r="A11" s="23"/>
      <c r="B11" s="24"/>
      <c r="C11" s="25"/>
      <c r="D11" s="25"/>
      <c r="E11" s="33"/>
      <c r="F11" s="23"/>
      <c r="G11" s="23"/>
      <c r="H11" s="23"/>
      <c r="I11" s="23"/>
      <c r="J11" s="23"/>
      <c r="K11" s="23"/>
      <c r="L11" s="23"/>
      <c r="M11" s="13"/>
      <c r="N11" s="13"/>
      <c r="O11" s="23"/>
      <c r="P11" s="23"/>
    </row>
    <row r="12" spans="1:20" x14ac:dyDescent="0.25">
      <c r="A12" s="23"/>
      <c r="B12" s="24"/>
      <c r="C12" s="25"/>
      <c r="D12" s="25"/>
      <c r="E12" s="33"/>
      <c r="F12" s="23"/>
      <c r="G12" s="23"/>
      <c r="H12" s="23"/>
      <c r="I12" s="23"/>
      <c r="J12" s="23"/>
      <c r="K12" s="23"/>
      <c r="L12" s="23"/>
      <c r="M12" s="13"/>
      <c r="N12" s="13"/>
      <c r="O12" s="23"/>
      <c r="P12" s="23"/>
    </row>
    <row r="14" spans="1:20" ht="18.75" x14ac:dyDescent="0.25">
      <c r="A14" s="68" t="s">
        <v>80</v>
      </c>
      <c r="B14" s="66"/>
      <c r="C14" s="66"/>
    </row>
    <row r="15" spans="1:20" ht="81" customHeight="1" x14ac:dyDescent="0.25">
      <c r="A15" s="3" t="s">
        <v>0</v>
      </c>
      <c r="B15" s="3" t="s">
        <v>1</v>
      </c>
      <c r="C15" s="3" t="s">
        <v>2</v>
      </c>
      <c r="D15" s="3" t="s">
        <v>3</v>
      </c>
      <c r="E15" s="3" t="s">
        <v>6</v>
      </c>
      <c r="F15" s="3" t="s">
        <v>4</v>
      </c>
      <c r="G15" s="3" t="s">
        <v>5</v>
      </c>
      <c r="H15" s="3" t="s">
        <v>4</v>
      </c>
      <c r="I15" s="3" t="s">
        <v>163</v>
      </c>
      <c r="J15" s="3" t="s">
        <v>4</v>
      </c>
      <c r="K15" s="3" t="s">
        <v>84</v>
      </c>
      <c r="L15" s="43" t="s">
        <v>4</v>
      </c>
      <c r="M15" s="44" t="s">
        <v>150</v>
      </c>
      <c r="N15" s="3" t="s">
        <v>4</v>
      </c>
      <c r="O15" s="3" t="s">
        <v>157</v>
      </c>
      <c r="P15" s="3" t="s">
        <v>4</v>
      </c>
      <c r="Q15" s="45" t="s">
        <v>160</v>
      </c>
      <c r="R15" s="43" t="s">
        <v>4</v>
      </c>
      <c r="S15" s="3" t="s">
        <v>12</v>
      </c>
      <c r="T15" s="3" t="s">
        <v>4</v>
      </c>
    </row>
    <row r="16" spans="1:20" x14ac:dyDescent="0.25">
      <c r="A16" s="11">
        <v>1</v>
      </c>
      <c r="B16" s="6" t="s">
        <v>51</v>
      </c>
      <c r="C16" s="7">
        <v>2008</v>
      </c>
      <c r="D16" s="7" t="s">
        <v>63</v>
      </c>
      <c r="E16" s="37">
        <v>10.42</v>
      </c>
      <c r="F16" s="7">
        <f>_xlfn.RANK.AVG(E16,$E$16:$E$34,1)</f>
        <v>17</v>
      </c>
      <c r="G16" s="7">
        <v>148</v>
      </c>
      <c r="H16" s="7">
        <f>_xlfn.RANK.AVG(G16,$G$16:$G$34,0)</f>
        <v>10</v>
      </c>
      <c r="I16" s="7">
        <v>2</v>
      </c>
      <c r="J16" s="7">
        <f>_xlfn.RANK.AVG(I16,$I$16:$I$34,0)</f>
        <v>9.5</v>
      </c>
      <c r="K16" s="7">
        <v>26</v>
      </c>
      <c r="L16" s="7">
        <f>_xlfn.RANK.AVG(K16,$K$16:$K$34,0)</f>
        <v>8</v>
      </c>
      <c r="M16" s="7">
        <v>258</v>
      </c>
      <c r="N16" s="7">
        <f>_xlfn.RANK.AVG(M16,$M$16:$M$34,0)</f>
        <v>18</v>
      </c>
      <c r="O16" s="7">
        <v>17.98</v>
      </c>
      <c r="P16" s="7">
        <f>_xlfn.RANK.AVG(O16,$O$16:$O$34,1)</f>
        <v>15</v>
      </c>
      <c r="Q16" s="12">
        <v>31</v>
      </c>
      <c r="R16" s="12">
        <f>_xlfn.RANK.AVG(Q16,$Q$16:$Q$34,0)</f>
        <v>15.5</v>
      </c>
      <c r="S16" s="11">
        <f>SUM(F16,H16,J16,L16,N16,P16,R16,)</f>
        <v>93</v>
      </c>
      <c r="T16" s="11">
        <f>_xlfn.RANK.AVG(S16,$S$16:$S$34,1)</f>
        <v>14</v>
      </c>
    </row>
    <row r="17" spans="1:20" x14ac:dyDescent="0.25">
      <c r="A17" s="4">
        <v>2</v>
      </c>
      <c r="B17" s="6" t="s">
        <v>67</v>
      </c>
      <c r="C17" s="7">
        <v>2008</v>
      </c>
      <c r="D17" s="7" t="s">
        <v>64</v>
      </c>
      <c r="E17" s="37">
        <v>8.7899999999999991</v>
      </c>
      <c r="F17" s="7">
        <f t="shared" ref="F17:F18" si="9">_xlfn.RANK.AVG(E17,$E$16:$E$34,1)</f>
        <v>7</v>
      </c>
      <c r="G17" s="7">
        <v>162</v>
      </c>
      <c r="H17" s="7">
        <f t="shared" ref="H17:H18" si="10">_xlfn.RANK.AVG(G17,$G$16:$G$34,0)</f>
        <v>2</v>
      </c>
      <c r="I17" s="7">
        <v>3</v>
      </c>
      <c r="J17" s="7">
        <f t="shared" ref="J17:J18" si="11">_xlfn.RANK.AVG(I17,$I$16:$I$34,0)</f>
        <v>7.5</v>
      </c>
      <c r="K17" s="7">
        <v>28</v>
      </c>
      <c r="L17" s="7">
        <f t="shared" ref="L17:L18" si="12">_xlfn.RANK.AVG(K17,$K$16:$K$34,0)</f>
        <v>5</v>
      </c>
      <c r="M17" s="7">
        <v>385</v>
      </c>
      <c r="N17" s="7">
        <f t="shared" ref="N17:N18" si="13">_xlfn.RANK.AVG(M17,$M$16:$M$34,0)</f>
        <v>1</v>
      </c>
      <c r="O17" s="7">
        <v>15.6</v>
      </c>
      <c r="P17" s="7">
        <f t="shared" ref="P17:P18" si="14">_xlfn.RANK.AVG(O17,$O$16:$O$34,1)</f>
        <v>3</v>
      </c>
      <c r="Q17" s="12">
        <v>44</v>
      </c>
      <c r="R17" s="12">
        <f t="shared" ref="R17:R18" si="15">_xlfn.RANK.AVG(Q17,$Q$16:$Q$34,0)</f>
        <v>2</v>
      </c>
      <c r="S17" s="11">
        <f t="shared" ref="S17:S34" si="16">SUM(F17,H17,J17,L17,N17,P17,R17,)</f>
        <v>27.5</v>
      </c>
      <c r="T17" s="11">
        <f t="shared" ref="T17:T34" si="17">_xlfn.RANK.AVG(S17,$S$16:$S$34,1)</f>
        <v>1</v>
      </c>
    </row>
    <row r="18" spans="1:20" x14ac:dyDescent="0.25">
      <c r="A18" s="4">
        <v>3</v>
      </c>
      <c r="B18" s="6" t="s">
        <v>91</v>
      </c>
      <c r="C18" s="7">
        <v>2009</v>
      </c>
      <c r="D18" s="7" t="s">
        <v>64</v>
      </c>
      <c r="E18" s="37">
        <v>9.64</v>
      </c>
      <c r="F18" s="7">
        <f t="shared" si="9"/>
        <v>13</v>
      </c>
      <c r="G18" s="7">
        <v>143</v>
      </c>
      <c r="H18" s="7">
        <f t="shared" si="10"/>
        <v>14</v>
      </c>
      <c r="I18" s="7">
        <v>0</v>
      </c>
      <c r="J18" s="7">
        <f t="shared" si="11"/>
        <v>15.5</v>
      </c>
      <c r="K18" s="7">
        <v>21</v>
      </c>
      <c r="L18" s="7">
        <f t="shared" si="12"/>
        <v>16.5</v>
      </c>
      <c r="M18" s="7">
        <v>266</v>
      </c>
      <c r="N18" s="7">
        <f t="shared" si="13"/>
        <v>16</v>
      </c>
      <c r="O18" s="7">
        <v>17.899999999999999</v>
      </c>
      <c r="P18" s="7">
        <f t="shared" si="14"/>
        <v>13</v>
      </c>
      <c r="Q18" s="12">
        <v>31</v>
      </c>
      <c r="R18" s="12">
        <f t="shared" si="15"/>
        <v>15.5</v>
      </c>
      <c r="S18" s="11">
        <f t="shared" si="16"/>
        <v>103.5</v>
      </c>
      <c r="T18" s="11">
        <f t="shared" si="17"/>
        <v>18</v>
      </c>
    </row>
    <row r="19" spans="1:20" x14ac:dyDescent="0.25">
      <c r="A19" s="11">
        <v>4</v>
      </c>
      <c r="B19" s="6" t="s">
        <v>92</v>
      </c>
      <c r="C19" s="7">
        <v>2008</v>
      </c>
      <c r="D19" s="7" t="s">
        <v>63</v>
      </c>
      <c r="E19" s="37">
        <v>8.11</v>
      </c>
      <c r="F19" s="7">
        <f t="shared" ref="F19:F34" si="18">_xlfn.RANK.AVG(E19,$E$16:$E$34,1)</f>
        <v>2</v>
      </c>
      <c r="G19" s="7">
        <v>151</v>
      </c>
      <c r="H19" s="7">
        <f t="shared" ref="H19:H34" si="19">_xlfn.RANK.AVG(G19,$G$16:$G$34,0)</f>
        <v>8</v>
      </c>
      <c r="I19" s="7">
        <v>1</v>
      </c>
      <c r="J19" s="7">
        <f t="shared" ref="J19:J34" si="20">_xlfn.RANK.AVG(I19,$I$16:$I$34,0)</f>
        <v>11.5</v>
      </c>
      <c r="K19" s="7">
        <v>23</v>
      </c>
      <c r="L19" s="7">
        <f t="shared" ref="L19:L34" si="21">_xlfn.RANK.AVG(K19,$K$16:$K$34,0)</f>
        <v>14.5</v>
      </c>
      <c r="M19" s="7">
        <v>356</v>
      </c>
      <c r="N19" s="7">
        <f t="shared" ref="N19:N34" si="22">_xlfn.RANK.AVG(M19,$M$16:$M$34,0)</f>
        <v>2</v>
      </c>
      <c r="O19" s="7">
        <v>16.760000000000002</v>
      </c>
      <c r="P19" s="7">
        <f t="shared" ref="P19:P34" si="23">_xlfn.RANK.AVG(O19,$O$16:$O$34,1)</f>
        <v>8</v>
      </c>
      <c r="Q19" s="12">
        <v>38</v>
      </c>
      <c r="R19" s="12">
        <f t="shared" ref="R19:R34" si="24">_xlfn.RANK.AVG(Q19,$Q$16:$Q$34,0)</f>
        <v>9.5</v>
      </c>
      <c r="S19" s="11">
        <f t="shared" si="16"/>
        <v>55.5</v>
      </c>
      <c r="T19" s="11">
        <f t="shared" si="17"/>
        <v>7</v>
      </c>
    </row>
    <row r="20" spans="1:20" x14ac:dyDescent="0.25">
      <c r="A20" s="4">
        <v>5</v>
      </c>
      <c r="B20" s="6" t="s">
        <v>93</v>
      </c>
      <c r="C20" s="7">
        <v>2008</v>
      </c>
      <c r="D20" s="7" t="s">
        <v>63</v>
      </c>
      <c r="E20" s="37">
        <v>8.6199999999999992</v>
      </c>
      <c r="F20" s="7">
        <f t="shared" si="18"/>
        <v>5</v>
      </c>
      <c r="G20" s="7">
        <v>159</v>
      </c>
      <c r="H20" s="7">
        <f t="shared" si="19"/>
        <v>4</v>
      </c>
      <c r="I20" s="7">
        <v>4</v>
      </c>
      <c r="J20" s="7">
        <f t="shared" si="20"/>
        <v>6</v>
      </c>
      <c r="K20" s="7">
        <v>24</v>
      </c>
      <c r="L20" s="7">
        <f t="shared" si="21"/>
        <v>12</v>
      </c>
      <c r="M20" s="7">
        <v>280</v>
      </c>
      <c r="N20" s="7">
        <f t="shared" si="22"/>
        <v>14.5</v>
      </c>
      <c r="O20" s="7">
        <v>16.72</v>
      </c>
      <c r="P20" s="7">
        <f t="shared" si="23"/>
        <v>7</v>
      </c>
      <c r="Q20" s="7">
        <v>40</v>
      </c>
      <c r="R20" s="12">
        <f t="shared" si="24"/>
        <v>5.5</v>
      </c>
      <c r="S20" s="11">
        <f t="shared" si="16"/>
        <v>54</v>
      </c>
      <c r="T20" s="11">
        <f t="shared" si="17"/>
        <v>6</v>
      </c>
    </row>
    <row r="21" spans="1:20" x14ac:dyDescent="0.25">
      <c r="A21" s="4">
        <v>6</v>
      </c>
      <c r="B21" s="6" t="s">
        <v>48</v>
      </c>
      <c r="C21" s="7">
        <v>2008</v>
      </c>
      <c r="D21" s="7" t="s">
        <v>63</v>
      </c>
      <c r="E21" s="37">
        <v>9.4</v>
      </c>
      <c r="F21" s="7">
        <f t="shared" si="18"/>
        <v>10</v>
      </c>
      <c r="G21" s="7">
        <v>135</v>
      </c>
      <c r="H21" s="7">
        <f t="shared" si="19"/>
        <v>17</v>
      </c>
      <c r="I21" s="7">
        <v>1</v>
      </c>
      <c r="J21" s="7">
        <f t="shared" si="20"/>
        <v>11.5</v>
      </c>
      <c r="K21" s="7">
        <v>27</v>
      </c>
      <c r="L21" s="7">
        <f t="shared" si="21"/>
        <v>6</v>
      </c>
      <c r="M21" s="19">
        <v>340</v>
      </c>
      <c r="N21" s="7">
        <f t="shared" si="22"/>
        <v>5</v>
      </c>
      <c r="O21" s="7">
        <v>16.82</v>
      </c>
      <c r="P21" s="7">
        <f t="shared" si="23"/>
        <v>9</v>
      </c>
      <c r="Q21" s="7">
        <v>37</v>
      </c>
      <c r="R21" s="12">
        <f t="shared" si="24"/>
        <v>11</v>
      </c>
      <c r="S21" s="11">
        <f t="shared" si="16"/>
        <v>69.5</v>
      </c>
      <c r="T21" s="11">
        <f t="shared" si="17"/>
        <v>9</v>
      </c>
    </row>
    <row r="22" spans="1:20" x14ac:dyDescent="0.25">
      <c r="A22" s="11">
        <v>7</v>
      </c>
      <c r="B22" s="6" t="s">
        <v>94</v>
      </c>
      <c r="C22" s="7">
        <v>2008</v>
      </c>
      <c r="D22" s="7" t="s">
        <v>64</v>
      </c>
      <c r="E22" s="14">
        <v>7.96</v>
      </c>
      <c r="F22" s="7">
        <f t="shared" si="18"/>
        <v>1</v>
      </c>
      <c r="G22" s="7">
        <v>170</v>
      </c>
      <c r="H22" s="7">
        <f t="shared" si="19"/>
        <v>1</v>
      </c>
      <c r="I22" s="7">
        <v>6</v>
      </c>
      <c r="J22" s="7">
        <f t="shared" si="20"/>
        <v>4.5</v>
      </c>
      <c r="K22" s="7">
        <v>31</v>
      </c>
      <c r="L22" s="7">
        <f t="shared" si="21"/>
        <v>2.5</v>
      </c>
      <c r="M22" s="7">
        <v>352</v>
      </c>
      <c r="N22" s="7">
        <f t="shared" si="22"/>
        <v>3.5</v>
      </c>
      <c r="O22" s="7">
        <v>17.32</v>
      </c>
      <c r="P22" s="7">
        <f t="shared" si="23"/>
        <v>11</v>
      </c>
      <c r="Q22" s="7">
        <v>40</v>
      </c>
      <c r="R22" s="12">
        <f t="shared" si="24"/>
        <v>5.5</v>
      </c>
      <c r="S22" s="11">
        <f t="shared" si="16"/>
        <v>29</v>
      </c>
      <c r="T22" s="11">
        <f t="shared" si="17"/>
        <v>2</v>
      </c>
    </row>
    <row r="23" spans="1:20" x14ac:dyDescent="0.25">
      <c r="A23" s="4">
        <v>8</v>
      </c>
      <c r="B23" s="6" t="s">
        <v>95</v>
      </c>
      <c r="C23" s="7">
        <v>2008</v>
      </c>
      <c r="D23" s="7" t="s">
        <v>64</v>
      </c>
      <c r="E23" s="37">
        <v>9.09</v>
      </c>
      <c r="F23" s="7">
        <f t="shared" si="18"/>
        <v>9</v>
      </c>
      <c r="G23" s="7">
        <v>145</v>
      </c>
      <c r="H23" s="7">
        <f t="shared" si="19"/>
        <v>13</v>
      </c>
      <c r="I23" s="7">
        <v>9</v>
      </c>
      <c r="J23" s="7">
        <f t="shared" si="20"/>
        <v>1</v>
      </c>
      <c r="K23" s="19">
        <v>47</v>
      </c>
      <c r="L23" s="7">
        <f t="shared" si="21"/>
        <v>1</v>
      </c>
      <c r="M23" s="7">
        <v>310</v>
      </c>
      <c r="N23" s="7">
        <f t="shared" si="22"/>
        <v>9</v>
      </c>
      <c r="O23" s="7">
        <v>17.600000000000001</v>
      </c>
      <c r="P23" s="7">
        <f t="shared" si="23"/>
        <v>12</v>
      </c>
      <c r="Q23" s="7">
        <v>39</v>
      </c>
      <c r="R23" s="12">
        <f t="shared" si="24"/>
        <v>8</v>
      </c>
      <c r="S23" s="11">
        <f t="shared" si="16"/>
        <v>53</v>
      </c>
      <c r="T23" s="11">
        <f t="shared" si="17"/>
        <v>5</v>
      </c>
    </row>
    <row r="24" spans="1:20" ht="17.25" customHeight="1" x14ac:dyDescent="0.25">
      <c r="A24" s="4">
        <v>9</v>
      </c>
      <c r="B24" s="6" t="s">
        <v>55</v>
      </c>
      <c r="C24" s="7">
        <v>2009</v>
      </c>
      <c r="D24" s="7" t="s">
        <v>63</v>
      </c>
      <c r="E24" s="37">
        <v>9.81</v>
      </c>
      <c r="F24" s="7">
        <f t="shared" si="18"/>
        <v>14</v>
      </c>
      <c r="G24" s="7">
        <v>147</v>
      </c>
      <c r="H24" s="7">
        <f t="shared" si="19"/>
        <v>12</v>
      </c>
      <c r="I24" s="7">
        <v>6</v>
      </c>
      <c r="J24" s="7">
        <f t="shared" si="20"/>
        <v>4.5</v>
      </c>
      <c r="K24" s="7">
        <v>31</v>
      </c>
      <c r="L24" s="7">
        <f t="shared" si="21"/>
        <v>2.5</v>
      </c>
      <c r="M24" s="7">
        <v>280</v>
      </c>
      <c r="N24" s="7">
        <f t="shared" si="22"/>
        <v>14.5</v>
      </c>
      <c r="O24" s="7">
        <v>15.18</v>
      </c>
      <c r="P24" s="7">
        <f t="shared" si="23"/>
        <v>2</v>
      </c>
      <c r="Q24" s="7">
        <v>46</v>
      </c>
      <c r="R24" s="12">
        <f t="shared" si="24"/>
        <v>1</v>
      </c>
      <c r="S24" s="11">
        <f t="shared" si="16"/>
        <v>50.5</v>
      </c>
      <c r="T24" s="11">
        <f t="shared" si="17"/>
        <v>4</v>
      </c>
    </row>
    <row r="25" spans="1:20" x14ac:dyDescent="0.25">
      <c r="A25" s="11">
        <v>10</v>
      </c>
      <c r="B25" s="6" t="s">
        <v>96</v>
      </c>
      <c r="C25" s="7">
        <v>2008</v>
      </c>
      <c r="D25" s="7" t="s">
        <v>63</v>
      </c>
      <c r="E25" s="37">
        <v>9.6199999999999992</v>
      </c>
      <c r="F25" s="7">
        <f t="shared" si="18"/>
        <v>12</v>
      </c>
      <c r="G25" s="7">
        <v>148</v>
      </c>
      <c r="H25" s="7">
        <f t="shared" si="19"/>
        <v>10</v>
      </c>
      <c r="I25" s="19">
        <v>0</v>
      </c>
      <c r="J25" s="7">
        <f t="shared" si="20"/>
        <v>15.5</v>
      </c>
      <c r="K25" s="7">
        <v>23</v>
      </c>
      <c r="L25" s="7">
        <f t="shared" si="21"/>
        <v>14.5</v>
      </c>
      <c r="M25" s="7">
        <v>295</v>
      </c>
      <c r="N25" s="7">
        <f t="shared" si="22"/>
        <v>11.5</v>
      </c>
      <c r="O25" s="12">
        <v>18.38</v>
      </c>
      <c r="P25" s="7">
        <f t="shared" si="23"/>
        <v>18</v>
      </c>
      <c r="Q25" s="7">
        <v>35</v>
      </c>
      <c r="R25" s="12">
        <f t="shared" si="24"/>
        <v>12.5</v>
      </c>
      <c r="S25" s="11">
        <f t="shared" si="16"/>
        <v>94</v>
      </c>
      <c r="T25" s="11">
        <f t="shared" si="17"/>
        <v>15</v>
      </c>
    </row>
    <row r="26" spans="1:20" x14ac:dyDescent="0.25">
      <c r="A26" s="4">
        <v>11</v>
      </c>
      <c r="B26" s="6" t="s">
        <v>54</v>
      </c>
      <c r="C26" s="7">
        <v>2009</v>
      </c>
      <c r="D26" s="7" t="s">
        <v>63</v>
      </c>
      <c r="E26" s="37">
        <v>8.33</v>
      </c>
      <c r="F26" s="7">
        <f t="shared" si="18"/>
        <v>4</v>
      </c>
      <c r="G26" s="7">
        <v>157</v>
      </c>
      <c r="H26" s="7">
        <f t="shared" si="19"/>
        <v>6</v>
      </c>
      <c r="I26" s="7">
        <v>8</v>
      </c>
      <c r="J26" s="7">
        <f t="shared" si="20"/>
        <v>2</v>
      </c>
      <c r="K26" s="7">
        <v>29</v>
      </c>
      <c r="L26" s="7">
        <f t="shared" si="21"/>
        <v>4</v>
      </c>
      <c r="M26" s="7">
        <v>324</v>
      </c>
      <c r="N26" s="7">
        <f t="shared" si="22"/>
        <v>7</v>
      </c>
      <c r="O26" s="12">
        <v>14.88</v>
      </c>
      <c r="P26" s="7">
        <f t="shared" si="23"/>
        <v>1</v>
      </c>
      <c r="Q26" s="7">
        <v>40</v>
      </c>
      <c r="R26" s="12">
        <f t="shared" si="24"/>
        <v>5.5</v>
      </c>
      <c r="S26" s="11">
        <f t="shared" si="16"/>
        <v>29.5</v>
      </c>
      <c r="T26" s="11">
        <f t="shared" si="17"/>
        <v>3</v>
      </c>
    </row>
    <row r="27" spans="1:20" x14ac:dyDescent="0.25">
      <c r="A27" s="4">
        <v>12</v>
      </c>
      <c r="B27" s="6" t="s">
        <v>97</v>
      </c>
      <c r="C27" s="7">
        <v>2008</v>
      </c>
      <c r="D27" s="7" t="s">
        <v>64</v>
      </c>
      <c r="E27" s="37">
        <v>9.06</v>
      </c>
      <c r="F27" s="7">
        <f t="shared" si="18"/>
        <v>8</v>
      </c>
      <c r="G27" s="7">
        <v>126</v>
      </c>
      <c r="H27" s="7">
        <f t="shared" si="19"/>
        <v>19</v>
      </c>
      <c r="I27" s="7">
        <v>-1</v>
      </c>
      <c r="J27" s="7">
        <f t="shared" si="20"/>
        <v>19</v>
      </c>
      <c r="K27" s="7">
        <v>18</v>
      </c>
      <c r="L27" s="7">
        <f t="shared" si="21"/>
        <v>19</v>
      </c>
      <c r="M27" s="7">
        <v>312</v>
      </c>
      <c r="N27" s="7">
        <f t="shared" si="22"/>
        <v>8</v>
      </c>
      <c r="O27" s="12">
        <v>17.940000000000001</v>
      </c>
      <c r="P27" s="7">
        <f t="shared" si="23"/>
        <v>14</v>
      </c>
      <c r="Q27" s="7">
        <v>26</v>
      </c>
      <c r="R27" s="12">
        <f t="shared" si="24"/>
        <v>19</v>
      </c>
      <c r="S27" s="11">
        <f t="shared" si="16"/>
        <v>106</v>
      </c>
      <c r="T27" s="11">
        <f t="shared" si="17"/>
        <v>19</v>
      </c>
    </row>
    <row r="28" spans="1:20" x14ac:dyDescent="0.25">
      <c r="A28" s="11">
        <v>13</v>
      </c>
      <c r="B28" s="6" t="s">
        <v>98</v>
      </c>
      <c r="C28" s="7">
        <v>2008</v>
      </c>
      <c r="D28" s="7" t="s">
        <v>64</v>
      </c>
      <c r="E28" s="37">
        <v>9.4499999999999993</v>
      </c>
      <c r="F28" s="7">
        <f t="shared" si="18"/>
        <v>11</v>
      </c>
      <c r="G28" s="7">
        <v>158</v>
      </c>
      <c r="H28" s="7">
        <f t="shared" si="19"/>
        <v>5</v>
      </c>
      <c r="I28" s="7">
        <v>0</v>
      </c>
      <c r="J28" s="7">
        <f t="shared" si="20"/>
        <v>15.5</v>
      </c>
      <c r="K28" s="7">
        <v>19</v>
      </c>
      <c r="L28" s="7">
        <f t="shared" si="21"/>
        <v>18</v>
      </c>
      <c r="M28" s="7">
        <v>352</v>
      </c>
      <c r="N28" s="7">
        <f t="shared" si="22"/>
        <v>3.5</v>
      </c>
      <c r="O28" s="12">
        <v>17.11</v>
      </c>
      <c r="P28" s="7">
        <f t="shared" si="23"/>
        <v>10</v>
      </c>
      <c r="Q28" s="7">
        <v>35</v>
      </c>
      <c r="R28" s="12">
        <f t="shared" si="24"/>
        <v>12.5</v>
      </c>
      <c r="S28" s="11">
        <f t="shared" si="16"/>
        <v>75.5</v>
      </c>
      <c r="T28" s="11">
        <f t="shared" si="17"/>
        <v>11.5</v>
      </c>
    </row>
    <row r="29" spans="1:20" x14ac:dyDescent="0.25">
      <c r="A29" s="4">
        <v>14</v>
      </c>
      <c r="B29" s="6" t="s">
        <v>46</v>
      </c>
      <c r="C29" s="7">
        <v>2008</v>
      </c>
      <c r="D29" s="7" t="s">
        <v>63</v>
      </c>
      <c r="E29" s="37">
        <v>9.86</v>
      </c>
      <c r="F29" s="7">
        <f t="shared" si="18"/>
        <v>15</v>
      </c>
      <c r="G29" s="7">
        <v>148</v>
      </c>
      <c r="H29" s="7">
        <f t="shared" si="19"/>
        <v>10</v>
      </c>
      <c r="I29" s="7">
        <v>0</v>
      </c>
      <c r="J29" s="7">
        <f t="shared" si="20"/>
        <v>15.5</v>
      </c>
      <c r="K29" s="7">
        <v>24</v>
      </c>
      <c r="L29" s="7">
        <f t="shared" si="21"/>
        <v>12</v>
      </c>
      <c r="M29" s="7">
        <v>286</v>
      </c>
      <c r="N29" s="7">
        <f t="shared" si="22"/>
        <v>13</v>
      </c>
      <c r="O29" s="12">
        <v>16.350000000000001</v>
      </c>
      <c r="P29" s="7">
        <f t="shared" si="23"/>
        <v>5</v>
      </c>
      <c r="Q29" s="7">
        <v>40</v>
      </c>
      <c r="R29" s="12">
        <f t="shared" si="24"/>
        <v>5.5</v>
      </c>
      <c r="S29" s="11">
        <f t="shared" si="16"/>
        <v>76</v>
      </c>
      <c r="T29" s="11">
        <f t="shared" si="17"/>
        <v>13</v>
      </c>
    </row>
    <row r="30" spans="1:20" x14ac:dyDescent="0.25">
      <c r="A30" s="4">
        <v>15</v>
      </c>
      <c r="B30" s="6" t="s">
        <v>99</v>
      </c>
      <c r="C30" s="7">
        <v>2009</v>
      </c>
      <c r="D30" s="7" t="s">
        <v>63</v>
      </c>
      <c r="E30" s="37">
        <v>8.2100000000000009</v>
      </c>
      <c r="F30" s="7">
        <f t="shared" si="18"/>
        <v>3</v>
      </c>
      <c r="G30" s="7">
        <v>156</v>
      </c>
      <c r="H30" s="7">
        <f t="shared" si="19"/>
        <v>7</v>
      </c>
      <c r="I30" s="7">
        <v>3</v>
      </c>
      <c r="J30" s="7">
        <f t="shared" si="20"/>
        <v>7.5</v>
      </c>
      <c r="K30" s="7">
        <v>26</v>
      </c>
      <c r="L30" s="7">
        <f t="shared" si="21"/>
        <v>8</v>
      </c>
      <c r="M30" s="7">
        <v>264</v>
      </c>
      <c r="N30" s="7">
        <f t="shared" si="22"/>
        <v>17</v>
      </c>
      <c r="O30" s="12">
        <v>18.03</v>
      </c>
      <c r="P30" s="7">
        <f t="shared" si="23"/>
        <v>16</v>
      </c>
      <c r="Q30" s="7">
        <v>30</v>
      </c>
      <c r="R30" s="12">
        <f t="shared" si="24"/>
        <v>17</v>
      </c>
      <c r="S30" s="11">
        <f t="shared" si="16"/>
        <v>75.5</v>
      </c>
      <c r="T30" s="11">
        <f t="shared" si="17"/>
        <v>11.5</v>
      </c>
    </row>
    <row r="31" spans="1:20" x14ac:dyDescent="0.25">
      <c r="A31" s="11">
        <v>16</v>
      </c>
      <c r="B31" s="6" t="s">
        <v>56</v>
      </c>
      <c r="C31" s="7">
        <v>2009</v>
      </c>
      <c r="D31" s="7" t="s">
        <v>63</v>
      </c>
      <c r="E31" s="37">
        <v>8.7799999999999994</v>
      </c>
      <c r="F31" s="7">
        <f t="shared" si="18"/>
        <v>6</v>
      </c>
      <c r="G31" s="7">
        <v>160</v>
      </c>
      <c r="H31" s="7">
        <f t="shared" si="19"/>
        <v>3</v>
      </c>
      <c r="I31" s="7">
        <v>2</v>
      </c>
      <c r="J31" s="7">
        <f t="shared" si="20"/>
        <v>9.5</v>
      </c>
      <c r="K31" s="7">
        <v>21</v>
      </c>
      <c r="L31" s="7">
        <f t="shared" si="21"/>
        <v>16.5</v>
      </c>
      <c r="M31" s="7">
        <v>216</v>
      </c>
      <c r="N31" s="7">
        <f t="shared" si="22"/>
        <v>19</v>
      </c>
      <c r="O31" s="12">
        <v>15.65</v>
      </c>
      <c r="P31" s="7">
        <f t="shared" si="23"/>
        <v>4</v>
      </c>
      <c r="Q31" s="7">
        <v>41</v>
      </c>
      <c r="R31" s="12">
        <f t="shared" si="24"/>
        <v>3</v>
      </c>
      <c r="S31" s="11">
        <f t="shared" si="16"/>
        <v>61</v>
      </c>
      <c r="T31" s="11">
        <f t="shared" si="17"/>
        <v>8</v>
      </c>
    </row>
    <row r="32" spans="1:20" x14ac:dyDescent="0.25">
      <c r="A32" s="4">
        <v>17</v>
      </c>
      <c r="B32" s="6" t="s">
        <v>100</v>
      </c>
      <c r="C32" s="7">
        <v>2008</v>
      </c>
      <c r="D32" s="7" t="s">
        <v>64</v>
      </c>
      <c r="E32" s="37">
        <v>10.33</v>
      </c>
      <c r="F32" s="7">
        <f t="shared" si="18"/>
        <v>16</v>
      </c>
      <c r="G32" s="7">
        <v>134</v>
      </c>
      <c r="H32" s="7">
        <f t="shared" si="19"/>
        <v>18</v>
      </c>
      <c r="I32" s="7">
        <v>0</v>
      </c>
      <c r="J32" s="7">
        <f t="shared" si="20"/>
        <v>15.5</v>
      </c>
      <c r="K32" s="7">
        <v>24</v>
      </c>
      <c r="L32" s="7">
        <f t="shared" si="21"/>
        <v>12</v>
      </c>
      <c r="M32" s="7">
        <v>331</v>
      </c>
      <c r="N32" s="7">
        <f t="shared" si="22"/>
        <v>6</v>
      </c>
      <c r="O32" s="12">
        <v>19.41</v>
      </c>
      <c r="P32" s="7">
        <f t="shared" si="23"/>
        <v>19</v>
      </c>
      <c r="Q32" s="7">
        <v>33</v>
      </c>
      <c r="R32" s="12">
        <f t="shared" si="24"/>
        <v>14</v>
      </c>
      <c r="S32" s="11">
        <f t="shared" si="16"/>
        <v>100.5</v>
      </c>
      <c r="T32" s="11">
        <f t="shared" si="17"/>
        <v>16</v>
      </c>
    </row>
    <row r="33" spans="1:22" x14ac:dyDescent="0.25">
      <c r="A33" s="4">
        <v>18</v>
      </c>
      <c r="B33" s="10" t="s">
        <v>101</v>
      </c>
      <c r="C33" s="11">
        <v>2008</v>
      </c>
      <c r="D33" s="11" t="s">
        <v>63</v>
      </c>
      <c r="E33" s="41">
        <v>99</v>
      </c>
      <c r="F33" s="42">
        <f t="shared" si="18"/>
        <v>19</v>
      </c>
      <c r="G33" s="11">
        <v>140</v>
      </c>
      <c r="H33" s="7">
        <f t="shared" si="19"/>
        <v>15</v>
      </c>
      <c r="I33" s="11">
        <v>7</v>
      </c>
      <c r="J33" s="7">
        <f t="shared" si="20"/>
        <v>3</v>
      </c>
      <c r="K33" s="11">
        <v>25</v>
      </c>
      <c r="L33" s="7">
        <f t="shared" si="21"/>
        <v>10</v>
      </c>
      <c r="M33" s="11">
        <v>295</v>
      </c>
      <c r="N33" s="7">
        <f t="shared" si="22"/>
        <v>11.5</v>
      </c>
      <c r="O33" s="12">
        <v>16.53</v>
      </c>
      <c r="P33" s="7">
        <f t="shared" si="23"/>
        <v>6</v>
      </c>
      <c r="Q33" s="7">
        <v>38</v>
      </c>
      <c r="R33" s="12">
        <f t="shared" si="24"/>
        <v>9.5</v>
      </c>
      <c r="S33" s="11">
        <f t="shared" si="16"/>
        <v>74</v>
      </c>
      <c r="T33" s="11">
        <f t="shared" si="17"/>
        <v>10</v>
      </c>
    </row>
    <row r="34" spans="1:22" x14ac:dyDescent="0.25">
      <c r="A34" s="4">
        <v>19</v>
      </c>
      <c r="B34" s="10" t="s">
        <v>90</v>
      </c>
      <c r="C34" s="11">
        <v>2008</v>
      </c>
      <c r="D34" s="11" t="s">
        <v>64</v>
      </c>
      <c r="E34" s="14">
        <v>11.01</v>
      </c>
      <c r="F34" s="7">
        <f t="shared" si="18"/>
        <v>18</v>
      </c>
      <c r="G34" s="11">
        <v>136</v>
      </c>
      <c r="H34" s="7">
        <f t="shared" si="19"/>
        <v>16</v>
      </c>
      <c r="I34" s="34">
        <v>0</v>
      </c>
      <c r="J34" s="7">
        <f t="shared" si="20"/>
        <v>15.5</v>
      </c>
      <c r="K34" s="35">
        <v>26</v>
      </c>
      <c r="L34" s="7">
        <f t="shared" si="21"/>
        <v>8</v>
      </c>
      <c r="M34" s="11">
        <v>306</v>
      </c>
      <c r="N34" s="7">
        <f t="shared" si="22"/>
        <v>10</v>
      </c>
      <c r="O34" s="12">
        <v>18.29</v>
      </c>
      <c r="P34" s="7">
        <f t="shared" si="23"/>
        <v>17</v>
      </c>
      <c r="Q34" s="12">
        <v>29</v>
      </c>
      <c r="R34" s="12">
        <f t="shared" si="24"/>
        <v>18</v>
      </c>
      <c r="S34" s="11">
        <f t="shared" si="16"/>
        <v>102.5</v>
      </c>
      <c r="T34" s="11">
        <f t="shared" si="17"/>
        <v>17</v>
      </c>
    </row>
    <row r="35" spans="1:22" ht="15" customHeight="1" x14ac:dyDescent="0.25"/>
    <row r="36" spans="1:22" ht="15" customHeight="1" x14ac:dyDescent="0.25"/>
    <row r="37" spans="1:22" ht="15" customHeight="1" x14ac:dyDescent="0.25"/>
    <row r="38" spans="1:22" ht="15" customHeight="1" x14ac:dyDescent="0.25"/>
    <row r="40" spans="1:22" ht="15" customHeight="1" x14ac:dyDescent="0.25">
      <c r="A40" s="72" t="s">
        <v>81</v>
      </c>
      <c r="B40" s="72"/>
      <c r="C40" s="72"/>
    </row>
    <row r="41" spans="1:22" ht="91.5" customHeight="1" x14ac:dyDescent="0.25">
      <c r="A41" s="20" t="s">
        <v>0</v>
      </c>
      <c r="B41" s="4" t="s">
        <v>1</v>
      </c>
      <c r="C41" s="4" t="s">
        <v>2</v>
      </c>
      <c r="D41" s="4" t="s">
        <v>3</v>
      </c>
      <c r="E41" s="4" t="s">
        <v>7</v>
      </c>
      <c r="F41" s="4" t="s">
        <v>4</v>
      </c>
      <c r="G41" s="4" t="s">
        <v>5</v>
      </c>
      <c r="H41" s="4" t="s">
        <v>4</v>
      </c>
      <c r="I41" s="4" t="s">
        <v>13</v>
      </c>
      <c r="J41" s="4" t="s">
        <v>4</v>
      </c>
      <c r="K41" s="4" t="s">
        <v>149</v>
      </c>
      <c r="L41" s="4" t="s">
        <v>4</v>
      </c>
      <c r="M41" s="4" t="s">
        <v>82</v>
      </c>
      <c r="N41" s="4" t="s">
        <v>4</v>
      </c>
      <c r="O41" s="4" t="s">
        <v>157</v>
      </c>
      <c r="P41" s="4" t="s">
        <v>4</v>
      </c>
      <c r="Q41" s="21" t="s">
        <v>150</v>
      </c>
      <c r="R41" s="4" t="s">
        <v>4</v>
      </c>
      <c r="S41" s="4" t="s">
        <v>84</v>
      </c>
      <c r="T41" s="27" t="s">
        <v>4</v>
      </c>
      <c r="U41" s="4" t="s">
        <v>12</v>
      </c>
      <c r="V41" s="4" t="s">
        <v>4</v>
      </c>
    </row>
    <row r="42" spans="1:22" x14ac:dyDescent="0.25">
      <c r="A42" s="3">
        <v>1</v>
      </c>
      <c r="B42" s="10" t="s">
        <v>102</v>
      </c>
      <c r="C42" s="7">
        <v>2006</v>
      </c>
      <c r="D42" s="7" t="s">
        <v>64</v>
      </c>
      <c r="E42" s="37">
        <v>31.14</v>
      </c>
      <c r="F42" s="7">
        <f>_xlfn.RANK.AVG(E42,$E$42:$E$74,1)</f>
        <v>17</v>
      </c>
      <c r="G42" s="7">
        <v>139</v>
      </c>
      <c r="H42" s="7">
        <f>_xlfn.RANK.AVG(G42,$G$42:$G$74,0)</f>
        <v>23</v>
      </c>
      <c r="I42" s="7">
        <v>46</v>
      </c>
      <c r="J42" s="7">
        <f>_xlfn.RANK.AVG(I42,$I$42:$I$74,0)</f>
        <v>11.5</v>
      </c>
      <c r="K42" s="7">
        <v>0</v>
      </c>
      <c r="L42" s="7">
        <f>_xlfn.RANK.AVG(K42,$K$42:$K$74,0)</f>
        <v>21</v>
      </c>
      <c r="M42" s="7">
        <v>17</v>
      </c>
      <c r="N42" s="7">
        <f>_xlfn.RANK.AVG(M42,$M$42:$M$74,0)</f>
        <v>21.5</v>
      </c>
      <c r="O42" s="7">
        <v>16.89</v>
      </c>
      <c r="P42" s="7">
        <f>_xlfn.RANK.AVG(O42,$O$42:$O$74,1)</f>
        <v>22</v>
      </c>
      <c r="Q42" s="12">
        <v>280</v>
      </c>
      <c r="R42" s="7">
        <f t="shared" ref="R42:R74" si="25">_xlfn.RANK.AVG(Q42,$Q$42:$Q$74,0)</f>
        <v>31</v>
      </c>
      <c r="S42" s="46">
        <v>30</v>
      </c>
      <c r="T42" s="12">
        <f>_xlfn.RANK.AVG(S42,$S$42:$S$74,0)</f>
        <v>6.5</v>
      </c>
      <c r="U42" s="47">
        <f>SUM(F42,H42,J42,L42,N42,P42,R42,T42,)</f>
        <v>153.5</v>
      </c>
      <c r="V42" s="47">
        <f>_xlfn.RANK.AVG(U42,$U$42:$U$74,1)</f>
        <v>21</v>
      </c>
    </row>
    <row r="43" spans="1:22" x14ac:dyDescent="0.25">
      <c r="A43" s="4">
        <v>2</v>
      </c>
      <c r="B43" s="10" t="s">
        <v>103</v>
      </c>
      <c r="C43" s="7">
        <v>2006</v>
      </c>
      <c r="D43" s="7" t="s">
        <v>63</v>
      </c>
      <c r="E43" s="48">
        <v>99</v>
      </c>
      <c r="F43" s="7">
        <f t="shared" ref="F43:F74" si="26">_xlfn.RANK.AVG(E43,$E$42:$E$74,1)</f>
        <v>32.5</v>
      </c>
      <c r="G43" s="7">
        <v>113</v>
      </c>
      <c r="H43" s="7">
        <f t="shared" ref="H43:H74" si="27">_xlfn.RANK.AVG(G43,$G$42:$G$74,0)</f>
        <v>32</v>
      </c>
      <c r="I43" s="7">
        <v>45</v>
      </c>
      <c r="J43" s="7">
        <f t="shared" ref="J43:J74" si="28">_xlfn.RANK.AVG(I43,$I$42:$I$74,0)</f>
        <v>13.5</v>
      </c>
      <c r="K43" s="7">
        <v>0</v>
      </c>
      <c r="L43" s="7">
        <f t="shared" ref="L43:L74" si="29">_xlfn.RANK.AVG(K43,$K$42:$K$74,0)</f>
        <v>21</v>
      </c>
      <c r="M43" s="7">
        <v>1</v>
      </c>
      <c r="N43" s="7">
        <f t="shared" ref="N43:N74" si="30">_xlfn.RANK.AVG(M43,$M$42:$M$74,0)</f>
        <v>32.5</v>
      </c>
      <c r="O43" s="7">
        <v>17.54</v>
      </c>
      <c r="P43" s="7">
        <f t="shared" ref="P43:P74" si="31">_xlfn.RANK.AVG(O43,$O$42:$O$74,1)</f>
        <v>29</v>
      </c>
      <c r="Q43" s="12">
        <v>370</v>
      </c>
      <c r="R43" s="7">
        <f t="shared" si="25"/>
        <v>12.5</v>
      </c>
      <c r="S43" s="12">
        <v>19</v>
      </c>
      <c r="T43" s="12">
        <f t="shared" ref="T43:T74" si="32">_xlfn.RANK.AVG(S43,$S$42:$S$74,0)</f>
        <v>28</v>
      </c>
      <c r="U43" s="47">
        <f t="shared" ref="U43:U74" si="33">SUM(F43,H43,J43,L43,N43,P43,R43,T43,)</f>
        <v>201</v>
      </c>
      <c r="V43" s="47">
        <f t="shared" ref="V43:V74" si="34">_xlfn.RANK.AVG(U43,$U$42:$U$74,1)</f>
        <v>31</v>
      </c>
    </row>
    <row r="44" spans="1:22" x14ac:dyDescent="0.25">
      <c r="A44" s="4">
        <v>3</v>
      </c>
      <c r="B44" s="10" t="s">
        <v>33</v>
      </c>
      <c r="C44" s="7">
        <v>2006</v>
      </c>
      <c r="D44" s="7" t="s">
        <v>63</v>
      </c>
      <c r="E44" s="37">
        <v>27.89</v>
      </c>
      <c r="F44" s="7">
        <f t="shared" si="26"/>
        <v>3</v>
      </c>
      <c r="G44" s="7">
        <v>155</v>
      </c>
      <c r="H44" s="7">
        <f t="shared" si="27"/>
        <v>14.5</v>
      </c>
      <c r="I44" s="7">
        <v>30</v>
      </c>
      <c r="J44" s="7">
        <f t="shared" si="28"/>
        <v>26</v>
      </c>
      <c r="K44" s="7">
        <v>7</v>
      </c>
      <c r="L44" s="7">
        <f t="shared" si="29"/>
        <v>3</v>
      </c>
      <c r="M44" s="7">
        <v>20</v>
      </c>
      <c r="N44" s="7">
        <f t="shared" si="30"/>
        <v>12</v>
      </c>
      <c r="O44" s="7">
        <v>17.21</v>
      </c>
      <c r="P44" s="7">
        <f t="shared" si="31"/>
        <v>26</v>
      </c>
      <c r="Q44" s="12">
        <v>278</v>
      </c>
      <c r="R44" s="7">
        <f t="shared" si="25"/>
        <v>32</v>
      </c>
      <c r="S44" s="12">
        <v>23</v>
      </c>
      <c r="T44" s="12">
        <f t="shared" si="32"/>
        <v>21</v>
      </c>
      <c r="U44" s="47">
        <f t="shared" si="33"/>
        <v>137.5</v>
      </c>
      <c r="V44" s="47">
        <f t="shared" si="34"/>
        <v>17</v>
      </c>
    </row>
    <row r="45" spans="1:22" x14ac:dyDescent="0.25">
      <c r="A45" s="4">
        <v>4</v>
      </c>
      <c r="B45" s="10" t="s">
        <v>104</v>
      </c>
      <c r="C45" s="7">
        <v>2006</v>
      </c>
      <c r="D45" s="7" t="s">
        <v>64</v>
      </c>
      <c r="E45" s="48">
        <v>99</v>
      </c>
      <c r="F45" s="7">
        <f t="shared" si="26"/>
        <v>32.5</v>
      </c>
      <c r="G45" s="7">
        <v>169</v>
      </c>
      <c r="H45" s="7">
        <f t="shared" si="27"/>
        <v>5.5</v>
      </c>
      <c r="I45" s="49">
        <v>-1</v>
      </c>
      <c r="J45" s="7">
        <f t="shared" si="28"/>
        <v>31.5</v>
      </c>
      <c r="K45" s="49">
        <v>-1</v>
      </c>
      <c r="L45" s="7">
        <f t="shared" si="29"/>
        <v>31.5</v>
      </c>
      <c r="M45" s="7">
        <v>26</v>
      </c>
      <c r="N45" s="7">
        <f t="shared" si="30"/>
        <v>1</v>
      </c>
      <c r="O45" s="7">
        <v>15.86</v>
      </c>
      <c r="P45" s="7">
        <f t="shared" si="31"/>
        <v>10.5</v>
      </c>
      <c r="Q45" s="12">
        <v>323</v>
      </c>
      <c r="R45" s="7">
        <f t="shared" si="25"/>
        <v>23</v>
      </c>
      <c r="S45" s="12">
        <v>30</v>
      </c>
      <c r="T45" s="12">
        <f t="shared" si="32"/>
        <v>6.5</v>
      </c>
      <c r="U45" s="47">
        <f t="shared" si="33"/>
        <v>142</v>
      </c>
      <c r="V45" s="47">
        <f t="shared" si="34"/>
        <v>18.5</v>
      </c>
    </row>
    <row r="46" spans="1:22" x14ac:dyDescent="0.25">
      <c r="A46" s="4">
        <v>5</v>
      </c>
      <c r="B46" s="10" t="s">
        <v>34</v>
      </c>
      <c r="C46" s="7">
        <v>2006</v>
      </c>
      <c r="D46" s="7" t="s">
        <v>63</v>
      </c>
      <c r="E46" s="37">
        <v>30.56</v>
      </c>
      <c r="F46" s="7">
        <f t="shared" si="26"/>
        <v>16</v>
      </c>
      <c r="G46" s="7">
        <v>172</v>
      </c>
      <c r="H46" s="7">
        <f t="shared" si="27"/>
        <v>3</v>
      </c>
      <c r="I46" s="7">
        <v>54</v>
      </c>
      <c r="J46" s="7">
        <f t="shared" si="28"/>
        <v>2</v>
      </c>
      <c r="K46" s="7">
        <v>1</v>
      </c>
      <c r="L46" s="7">
        <f t="shared" si="29"/>
        <v>10.5</v>
      </c>
      <c r="M46" s="7">
        <v>22</v>
      </c>
      <c r="N46" s="7">
        <f t="shared" si="30"/>
        <v>8.5</v>
      </c>
      <c r="O46" s="7">
        <v>17.13</v>
      </c>
      <c r="P46" s="7">
        <f t="shared" si="31"/>
        <v>25</v>
      </c>
      <c r="Q46" s="12">
        <v>345</v>
      </c>
      <c r="R46" s="7">
        <f t="shared" si="25"/>
        <v>19</v>
      </c>
      <c r="S46" s="12">
        <v>9</v>
      </c>
      <c r="T46" s="12">
        <f t="shared" si="32"/>
        <v>32</v>
      </c>
      <c r="U46" s="47">
        <f t="shared" si="33"/>
        <v>116</v>
      </c>
      <c r="V46" s="47">
        <f t="shared" si="34"/>
        <v>13</v>
      </c>
    </row>
    <row r="47" spans="1:22" x14ac:dyDescent="0.25">
      <c r="A47" s="4">
        <v>6</v>
      </c>
      <c r="B47" s="10" t="s">
        <v>66</v>
      </c>
      <c r="C47" s="7">
        <v>2007</v>
      </c>
      <c r="D47" s="7" t="s">
        <v>63</v>
      </c>
      <c r="E47" s="37">
        <v>29.26</v>
      </c>
      <c r="F47" s="7">
        <f t="shared" si="26"/>
        <v>7</v>
      </c>
      <c r="G47" s="7">
        <v>172</v>
      </c>
      <c r="H47" s="7">
        <f t="shared" si="27"/>
        <v>3</v>
      </c>
      <c r="I47" s="7">
        <v>53</v>
      </c>
      <c r="J47" s="7">
        <f t="shared" si="28"/>
        <v>4</v>
      </c>
      <c r="K47" s="7">
        <v>4</v>
      </c>
      <c r="L47" s="7">
        <f t="shared" si="29"/>
        <v>6</v>
      </c>
      <c r="M47" s="7">
        <v>19</v>
      </c>
      <c r="N47" s="7">
        <f t="shared" si="30"/>
        <v>14.5</v>
      </c>
      <c r="O47" s="7">
        <v>15</v>
      </c>
      <c r="P47" s="7">
        <f t="shared" si="31"/>
        <v>2</v>
      </c>
      <c r="Q47" s="12">
        <v>357</v>
      </c>
      <c r="R47" s="7">
        <f t="shared" si="25"/>
        <v>15</v>
      </c>
      <c r="S47" s="12">
        <v>34</v>
      </c>
      <c r="T47" s="12">
        <f t="shared" si="32"/>
        <v>1</v>
      </c>
      <c r="U47" s="47">
        <f t="shared" si="33"/>
        <v>52.5</v>
      </c>
      <c r="V47" s="47">
        <f t="shared" si="34"/>
        <v>1</v>
      </c>
    </row>
    <row r="48" spans="1:22" x14ac:dyDescent="0.25">
      <c r="A48" s="4">
        <v>7</v>
      </c>
      <c r="B48" s="10" t="s">
        <v>70</v>
      </c>
      <c r="C48" s="7">
        <v>2005</v>
      </c>
      <c r="D48" s="7" t="s">
        <v>64</v>
      </c>
      <c r="E48" s="37">
        <v>32.53</v>
      </c>
      <c r="F48" s="7">
        <f t="shared" si="26"/>
        <v>23</v>
      </c>
      <c r="G48" s="7">
        <v>148</v>
      </c>
      <c r="H48" s="7">
        <f t="shared" si="27"/>
        <v>18</v>
      </c>
      <c r="I48" s="7">
        <v>46</v>
      </c>
      <c r="J48" s="7">
        <f t="shared" si="28"/>
        <v>11.5</v>
      </c>
      <c r="K48" s="7">
        <v>0</v>
      </c>
      <c r="L48" s="7">
        <f t="shared" si="29"/>
        <v>21</v>
      </c>
      <c r="M48" s="7">
        <v>18</v>
      </c>
      <c r="N48" s="7">
        <f t="shared" si="30"/>
        <v>18</v>
      </c>
      <c r="O48" s="7">
        <v>16.14</v>
      </c>
      <c r="P48" s="7">
        <f t="shared" si="31"/>
        <v>18</v>
      </c>
      <c r="Q48" s="12">
        <v>300</v>
      </c>
      <c r="R48" s="7">
        <f t="shared" si="25"/>
        <v>28.5</v>
      </c>
      <c r="S48" s="12">
        <v>26</v>
      </c>
      <c r="T48" s="12">
        <f t="shared" si="32"/>
        <v>14.5</v>
      </c>
      <c r="U48" s="47">
        <f t="shared" si="33"/>
        <v>152.5</v>
      </c>
      <c r="V48" s="47">
        <f t="shared" si="34"/>
        <v>20</v>
      </c>
    </row>
    <row r="49" spans="1:22" x14ac:dyDescent="0.25">
      <c r="A49" s="3">
        <v>8</v>
      </c>
      <c r="B49" s="10" t="s">
        <v>44</v>
      </c>
      <c r="C49" s="7">
        <v>2007</v>
      </c>
      <c r="D49" s="7" t="s">
        <v>63</v>
      </c>
      <c r="E49" s="37">
        <v>42.66</v>
      </c>
      <c r="F49" s="7">
        <f t="shared" si="26"/>
        <v>30</v>
      </c>
      <c r="G49" s="7">
        <v>108</v>
      </c>
      <c r="H49" s="7">
        <f t="shared" si="27"/>
        <v>33</v>
      </c>
      <c r="I49" s="7">
        <v>29</v>
      </c>
      <c r="J49" s="7">
        <f t="shared" si="28"/>
        <v>27</v>
      </c>
      <c r="K49" s="7">
        <v>0</v>
      </c>
      <c r="L49" s="7">
        <f t="shared" si="29"/>
        <v>21</v>
      </c>
      <c r="M49" s="7">
        <v>2</v>
      </c>
      <c r="N49" s="7">
        <f t="shared" si="30"/>
        <v>31</v>
      </c>
      <c r="O49" s="7">
        <v>18.07</v>
      </c>
      <c r="P49" s="7">
        <f t="shared" si="31"/>
        <v>30</v>
      </c>
      <c r="Q49" s="12">
        <v>341</v>
      </c>
      <c r="R49" s="7">
        <f t="shared" si="25"/>
        <v>20</v>
      </c>
      <c r="S49" s="12">
        <v>19</v>
      </c>
      <c r="T49" s="12">
        <f t="shared" si="32"/>
        <v>28</v>
      </c>
      <c r="U49" s="47">
        <f t="shared" si="33"/>
        <v>220</v>
      </c>
      <c r="V49" s="47">
        <f t="shared" si="34"/>
        <v>33</v>
      </c>
    </row>
    <row r="50" spans="1:22" x14ac:dyDescent="0.25">
      <c r="A50" s="4">
        <v>9</v>
      </c>
      <c r="B50" s="10" t="s">
        <v>105</v>
      </c>
      <c r="C50" s="7">
        <v>2007</v>
      </c>
      <c r="D50" s="7" t="s">
        <v>63</v>
      </c>
      <c r="E50" s="37">
        <v>30.12</v>
      </c>
      <c r="F50" s="7">
        <f t="shared" si="26"/>
        <v>14</v>
      </c>
      <c r="G50" s="7">
        <v>148</v>
      </c>
      <c r="H50" s="7">
        <f t="shared" si="27"/>
        <v>18</v>
      </c>
      <c r="I50" s="7">
        <v>28</v>
      </c>
      <c r="J50" s="7">
        <f t="shared" si="28"/>
        <v>28</v>
      </c>
      <c r="K50" s="7">
        <v>0</v>
      </c>
      <c r="L50" s="7">
        <f t="shared" si="29"/>
        <v>21</v>
      </c>
      <c r="M50" s="7">
        <v>15</v>
      </c>
      <c r="N50" s="7">
        <f t="shared" si="30"/>
        <v>27.5</v>
      </c>
      <c r="O50" s="7">
        <v>15.92</v>
      </c>
      <c r="P50" s="7">
        <f t="shared" si="31"/>
        <v>13</v>
      </c>
      <c r="Q50" s="12">
        <v>353</v>
      </c>
      <c r="R50" s="7">
        <f t="shared" si="25"/>
        <v>16</v>
      </c>
      <c r="S50" s="12">
        <v>20</v>
      </c>
      <c r="T50" s="12">
        <f t="shared" si="32"/>
        <v>25</v>
      </c>
      <c r="U50" s="47">
        <f t="shared" si="33"/>
        <v>162.5</v>
      </c>
      <c r="V50" s="47">
        <f t="shared" si="34"/>
        <v>23</v>
      </c>
    </row>
    <row r="51" spans="1:22" x14ac:dyDescent="0.25">
      <c r="A51" s="4">
        <v>10</v>
      </c>
      <c r="B51" s="10" t="s">
        <v>41</v>
      </c>
      <c r="C51" s="7">
        <v>2006</v>
      </c>
      <c r="D51" s="7" t="s">
        <v>63</v>
      </c>
      <c r="E51" s="37">
        <v>29.88</v>
      </c>
      <c r="F51" s="7">
        <f t="shared" si="26"/>
        <v>12</v>
      </c>
      <c r="G51" s="7">
        <v>143</v>
      </c>
      <c r="H51" s="7">
        <f t="shared" si="27"/>
        <v>21</v>
      </c>
      <c r="I51" s="7">
        <v>48</v>
      </c>
      <c r="J51" s="7">
        <f t="shared" si="28"/>
        <v>9.5</v>
      </c>
      <c r="K51" s="42">
        <v>-1</v>
      </c>
      <c r="L51" s="7">
        <f t="shared" si="29"/>
        <v>31.5</v>
      </c>
      <c r="M51" s="7">
        <v>18</v>
      </c>
      <c r="N51" s="7">
        <f t="shared" si="30"/>
        <v>18</v>
      </c>
      <c r="O51" s="49">
        <v>99</v>
      </c>
      <c r="P51" s="42">
        <f t="shared" si="31"/>
        <v>33</v>
      </c>
      <c r="Q51" s="12">
        <v>481</v>
      </c>
      <c r="R51" s="7">
        <f t="shared" si="25"/>
        <v>1</v>
      </c>
      <c r="S51" s="12">
        <v>19</v>
      </c>
      <c r="T51" s="12">
        <f t="shared" si="32"/>
        <v>28</v>
      </c>
      <c r="U51" s="47">
        <f t="shared" si="33"/>
        <v>154</v>
      </c>
      <c r="V51" s="47">
        <f t="shared" si="34"/>
        <v>22</v>
      </c>
    </row>
    <row r="52" spans="1:22" x14ac:dyDescent="0.25">
      <c r="A52" s="4">
        <v>11</v>
      </c>
      <c r="B52" s="10" t="s">
        <v>161</v>
      </c>
      <c r="C52" s="7">
        <v>2006</v>
      </c>
      <c r="D52" s="7" t="s">
        <v>63</v>
      </c>
      <c r="E52" s="37">
        <v>29.56</v>
      </c>
      <c r="F52" s="7">
        <f t="shared" si="26"/>
        <v>9</v>
      </c>
      <c r="G52" s="7">
        <v>163</v>
      </c>
      <c r="H52" s="7">
        <f t="shared" si="27"/>
        <v>11</v>
      </c>
      <c r="I52" s="7">
        <v>42</v>
      </c>
      <c r="J52" s="7">
        <f t="shared" si="28"/>
        <v>16</v>
      </c>
      <c r="K52" s="7">
        <v>0</v>
      </c>
      <c r="L52" s="7">
        <f t="shared" si="29"/>
        <v>21</v>
      </c>
      <c r="M52" s="7">
        <v>23</v>
      </c>
      <c r="N52" s="7">
        <f t="shared" si="30"/>
        <v>6.5</v>
      </c>
      <c r="O52" s="7">
        <v>15.86</v>
      </c>
      <c r="P52" s="7">
        <f t="shared" si="31"/>
        <v>10.5</v>
      </c>
      <c r="Q52" s="12">
        <v>412</v>
      </c>
      <c r="R52" s="7">
        <f t="shared" si="25"/>
        <v>5</v>
      </c>
      <c r="S52" s="12">
        <v>22</v>
      </c>
      <c r="T52" s="12">
        <f t="shared" si="32"/>
        <v>23.5</v>
      </c>
      <c r="U52" s="47">
        <f t="shared" si="33"/>
        <v>102.5</v>
      </c>
      <c r="V52" s="47">
        <f t="shared" si="34"/>
        <v>8</v>
      </c>
    </row>
    <row r="53" spans="1:22" x14ac:dyDescent="0.25">
      <c r="A53" s="4">
        <v>12</v>
      </c>
      <c r="B53" s="10" t="s">
        <v>65</v>
      </c>
      <c r="C53" s="7">
        <v>2007</v>
      </c>
      <c r="D53" s="7" t="s">
        <v>63</v>
      </c>
      <c r="E53" s="37">
        <v>31.43</v>
      </c>
      <c r="F53" s="7">
        <f t="shared" si="26"/>
        <v>19</v>
      </c>
      <c r="G53" s="7">
        <v>128</v>
      </c>
      <c r="H53" s="7">
        <f t="shared" si="27"/>
        <v>28</v>
      </c>
      <c r="I53" s="7">
        <v>53</v>
      </c>
      <c r="J53" s="7">
        <f t="shared" si="28"/>
        <v>4</v>
      </c>
      <c r="K53" s="7">
        <v>0</v>
      </c>
      <c r="L53" s="7">
        <f t="shared" si="29"/>
        <v>21</v>
      </c>
      <c r="M53" s="7">
        <v>17</v>
      </c>
      <c r="N53" s="7">
        <f t="shared" si="30"/>
        <v>21.5</v>
      </c>
      <c r="O53" s="7">
        <v>15.42</v>
      </c>
      <c r="P53" s="7">
        <f t="shared" si="31"/>
        <v>5</v>
      </c>
      <c r="Q53" s="12">
        <v>448</v>
      </c>
      <c r="R53" s="7">
        <f t="shared" si="25"/>
        <v>2</v>
      </c>
      <c r="S53" s="12">
        <v>19</v>
      </c>
      <c r="T53" s="12">
        <f t="shared" si="32"/>
        <v>28</v>
      </c>
      <c r="U53" s="47">
        <f t="shared" si="33"/>
        <v>128.5</v>
      </c>
      <c r="V53" s="47">
        <f t="shared" si="34"/>
        <v>16</v>
      </c>
    </row>
    <row r="54" spans="1:22" x14ac:dyDescent="0.25">
      <c r="A54" s="4">
        <v>13</v>
      </c>
      <c r="B54" s="10" t="s">
        <v>106</v>
      </c>
      <c r="C54" s="7">
        <v>2006</v>
      </c>
      <c r="D54" s="7" t="s">
        <v>63</v>
      </c>
      <c r="E54" s="37">
        <v>28.99</v>
      </c>
      <c r="F54" s="7">
        <f t="shared" si="26"/>
        <v>5</v>
      </c>
      <c r="G54" s="7">
        <v>148</v>
      </c>
      <c r="H54" s="7">
        <f t="shared" si="27"/>
        <v>18</v>
      </c>
      <c r="I54" s="7">
        <v>37</v>
      </c>
      <c r="J54" s="7">
        <f t="shared" si="28"/>
        <v>18.5</v>
      </c>
      <c r="K54" s="7">
        <v>0</v>
      </c>
      <c r="L54" s="7">
        <f t="shared" si="29"/>
        <v>21</v>
      </c>
      <c r="M54" s="7">
        <v>25</v>
      </c>
      <c r="N54" s="7">
        <f t="shared" si="30"/>
        <v>2</v>
      </c>
      <c r="O54" s="7">
        <v>16.7</v>
      </c>
      <c r="P54" s="7">
        <f t="shared" si="31"/>
        <v>21</v>
      </c>
      <c r="Q54" s="12">
        <v>407</v>
      </c>
      <c r="R54" s="7">
        <f t="shared" si="25"/>
        <v>8</v>
      </c>
      <c r="S54" s="12">
        <v>25</v>
      </c>
      <c r="T54" s="12">
        <f t="shared" si="32"/>
        <v>16.5</v>
      </c>
      <c r="U54" s="47">
        <f t="shared" si="33"/>
        <v>110</v>
      </c>
      <c r="V54" s="47">
        <f t="shared" si="34"/>
        <v>10</v>
      </c>
    </row>
    <row r="55" spans="1:22" x14ac:dyDescent="0.25">
      <c r="A55" s="4">
        <v>14</v>
      </c>
      <c r="B55" s="10" t="s">
        <v>107</v>
      </c>
      <c r="C55" s="7">
        <v>2006</v>
      </c>
      <c r="D55" s="7" t="s">
        <v>63</v>
      </c>
      <c r="E55" s="37">
        <v>29.84</v>
      </c>
      <c r="F55" s="7">
        <f t="shared" si="26"/>
        <v>11</v>
      </c>
      <c r="G55" s="7">
        <v>136</v>
      </c>
      <c r="H55" s="7">
        <f t="shared" si="27"/>
        <v>24</v>
      </c>
      <c r="I55" s="7">
        <v>48</v>
      </c>
      <c r="J55" s="7">
        <f t="shared" si="28"/>
        <v>9.5</v>
      </c>
      <c r="K55" s="7">
        <v>1</v>
      </c>
      <c r="L55" s="7">
        <f t="shared" si="29"/>
        <v>10.5</v>
      </c>
      <c r="M55" s="7">
        <v>21</v>
      </c>
      <c r="N55" s="7">
        <f t="shared" si="30"/>
        <v>10.5</v>
      </c>
      <c r="O55" s="7">
        <v>15.94</v>
      </c>
      <c r="P55" s="7">
        <f t="shared" si="31"/>
        <v>14</v>
      </c>
      <c r="Q55" s="12">
        <v>336</v>
      </c>
      <c r="R55" s="7">
        <f t="shared" si="25"/>
        <v>21</v>
      </c>
      <c r="S55" s="12">
        <v>22</v>
      </c>
      <c r="T55" s="12">
        <f t="shared" si="32"/>
        <v>23.5</v>
      </c>
      <c r="U55" s="47">
        <f t="shared" si="33"/>
        <v>124</v>
      </c>
      <c r="V55" s="47">
        <f t="shared" si="34"/>
        <v>15</v>
      </c>
    </row>
    <row r="56" spans="1:22" x14ac:dyDescent="0.25">
      <c r="A56" s="3">
        <v>15</v>
      </c>
      <c r="B56" s="10" t="s">
        <v>49</v>
      </c>
      <c r="C56" s="7">
        <v>2007</v>
      </c>
      <c r="D56" s="7" t="s">
        <v>63</v>
      </c>
      <c r="E56" s="37">
        <v>34.68</v>
      </c>
      <c r="F56" s="7">
        <f t="shared" si="26"/>
        <v>27</v>
      </c>
      <c r="G56" s="7">
        <v>122</v>
      </c>
      <c r="H56" s="7">
        <f t="shared" si="27"/>
        <v>30</v>
      </c>
      <c r="I56" s="7">
        <v>33</v>
      </c>
      <c r="J56" s="7">
        <f t="shared" si="28"/>
        <v>23.5</v>
      </c>
      <c r="K56" s="7">
        <v>0</v>
      </c>
      <c r="L56" s="7">
        <f t="shared" si="29"/>
        <v>21</v>
      </c>
      <c r="M56" s="7">
        <v>17</v>
      </c>
      <c r="N56" s="7">
        <f t="shared" si="30"/>
        <v>21.5</v>
      </c>
      <c r="O56" s="7">
        <v>17.39</v>
      </c>
      <c r="P56" s="7">
        <f t="shared" si="31"/>
        <v>28</v>
      </c>
      <c r="Q56" s="12">
        <v>370</v>
      </c>
      <c r="R56" s="7">
        <f t="shared" si="25"/>
        <v>12.5</v>
      </c>
      <c r="S56" s="12">
        <v>24</v>
      </c>
      <c r="T56" s="12">
        <f t="shared" si="32"/>
        <v>18.5</v>
      </c>
      <c r="U56" s="47">
        <f t="shared" si="33"/>
        <v>182</v>
      </c>
      <c r="V56" s="47">
        <f t="shared" si="34"/>
        <v>28</v>
      </c>
    </row>
    <row r="57" spans="1:22" x14ac:dyDescent="0.25">
      <c r="A57" s="4">
        <v>16</v>
      </c>
      <c r="B57" s="17" t="s">
        <v>116</v>
      </c>
      <c r="C57" s="7">
        <v>2007</v>
      </c>
      <c r="D57" s="7" t="s">
        <v>64</v>
      </c>
      <c r="E57" s="37">
        <v>31.96</v>
      </c>
      <c r="F57" s="7">
        <f t="shared" si="26"/>
        <v>20</v>
      </c>
      <c r="G57" s="7">
        <v>155</v>
      </c>
      <c r="H57" s="7">
        <f t="shared" si="27"/>
        <v>14.5</v>
      </c>
      <c r="I57" s="49">
        <v>-1</v>
      </c>
      <c r="J57" s="7">
        <f t="shared" si="28"/>
        <v>31.5</v>
      </c>
      <c r="K57" s="49">
        <v>-1</v>
      </c>
      <c r="L57" s="7">
        <f t="shared" si="29"/>
        <v>31.5</v>
      </c>
      <c r="M57" s="50">
        <v>1</v>
      </c>
      <c r="N57" s="7">
        <f t="shared" si="30"/>
        <v>32.5</v>
      </c>
      <c r="O57" s="7">
        <v>15.09</v>
      </c>
      <c r="P57" s="7">
        <f t="shared" si="31"/>
        <v>4</v>
      </c>
      <c r="Q57" s="12">
        <v>295</v>
      </c>
      <c r="R57" s="7">
        <f t="shared" si="25"/>
        <v>30</v>
      </c>
      <c r="S57" s="40">
        <v>0</v>
      </c>
      <c r="T57" s="40">
        <f t="shared" si="32"/>
        <v>33</v>
      </c>
      <c r="U57" s="47">
        <f t="shared" si="33"/>
        <v>197</v>
      </c>
      <c r="V57" s="47">
        <f t="shared" si="34"/>
        <v>29</v>
      </c>
    </row>
    <row r="58" spans="1:22" x14ac:dyDescent="0.25">
      <c r="A58" s="4">
        <v>17</v>
      </c>
      <c r="B58" s="10" t="s">
        <v>108</v>
      </c>
      <c r="C58" s="7">
        <v>2006</v>
      </c>
      <c r="D58" s="7" t="s">
        <v>64</v>
      </c>
      <c r="E58" s="37">
        <v>32.25</v>
      </c>
      <c r="F58" s="7">
        <f t="shared" si="26"/>
        <v>21</v>
      </c>
      <c r="G58" s="7">
        <v>172</v>
      </c>
      <c r="H58" s="7">
        <f t="shared" si="27"/>
        <v>3</v>
      </c>
      <c r="I58" s="7">
        <v>34</v>
      </c>
      <c r="J58" s="7">
        <f t="shared" si="28"/>
        <v>21</v>
      </c>
      <c r="K58" s="7">
        <v>2</v>
      </c>
      <c r="L58" s="7">
        <f t="shared" si="29"/>
        <v>8</v>
      </c>
      <c r="M58" s="7">
        <v>22</v>
      </c>
      <c r="N58" s="7">
        <f t="shared" si="30"/>
        <v>8.5</v>
      </c>
      <c r="O58" s="7">
        <v>16.28</v>
      </c>
      <c r="P58" s="7">
        <f t="shared" si="31"/>
        <v>19</v>
      </c>
      <c r="Q58" s="12">
        <v>408</v>
      </c>
      <c r="R58" s="7">
        <f t="shared" si="25"/>
        <v>7</v>
      </c>
      <c r="S58" s="12">
        <v>19</v>
      </c>
      <c r="T58" s="12">
        <f t="shared" si="32"/>
        <v>28</v>
      </c>
      <c r="U58" s="47">
        <f t="shared" si="33"/>
        <v>115.5</v>
      </c>
      <c r="V58" s="47">
        <f t="shared" si="34"/>
        <v>12</v>
      </c>
    </row>
    <row r="59" spans="1:22" x14ac:dyDescent="0.25">
      <c r="A59" s="4">
        <v>18</v>
      </c>
      <c r="B59" s="10" t="s">
        <v>109</v>
      </c>
      <c r="C59" s="7">
        <v>2007</v>
      </c>
      <c r="D59" s="7" t="s">
        <v>63</v>
      </c>
      <c r="E59" s="37">
        <v>33.409999999999997</v>
      </c>
      <c r="F59" s="7">
        <f t="shared" si="26"/>
        <v>25</v>
      </c>
      <c r="G59" s="7">
        <v>130</v>
      </c>
      <c r="H59" s="7">
        <f t="shared" si="27"/>
        <v>27</v>
      </c>
      <c r="I59" s="7">
        <v>33</v>
      </c>
      <c r="J59" s="7">
        <f t="shared" si="28"/>
        <v>23.5</v>
      </c>
      <c r="K59" s="7">
        <v>1</v>
      </c>
      <c r="L59" s="7">
        <f t="shared" si="29"/>
        <v>10.5</v>
      </c>
      <c r="M59" s="7">
        <v>17</v>
      </c>
      <c r="N59" s="7">
        <f t="shared" si="30"/>
        <v>21.5</v>
      </c>
      <c r="O59" s="7">
        <v>17.38</v>
      </c>
      <c r="P59" s="7">
        <f t="shared" si="31"/>
        <v>27</v>
      </c>
      <c r="Q59" s="12">
        <v>377</v>
      </c>
      <c r="R59" s="7">
        <f t="shared" si="25"/>
        <v>11</v>
      </c>
      <c r="S59" s="12">
        <v>23</v>
      </c>
      <c r="T59" s="12">
        <f t="shared" si="32"/>
        <v>21</v>
      </c>
      <c r="U59" s="47">
        <f t="shared" si="33"/>
        <v>166.5</v>
      </c>
      <c r="V59" s="47">
        <f t="shared" si="34"/>
        <v>25</v>
      </c>
    </row>
    <row r="60" spans="1:22" x14ac:dyDescent="0.25">
      <c r="A60" s="4">
        <v>19</v>
      </c>
      <c r="B60" s="10" t="s">
        <v>146</v>
      </c>
      <c r="C60" s="7">
        <v>2006</v>
      </c>
      <c r="D60" s="7" t="s">
        <v>63</v>
      </c>
      <c r="E60" s="37">
        <v>26.19</v>
      </c>
      <c r="F60" s="7">
        <f t="shared" si="26"/>
        <v>1</v>
      </c>
      <c r="G60" s="7">
        <v>177</v>
      </c>
      <c r="H60" s="7">
        <f t="shared" si="27"/>
        <v>1</v>
      </c>
      <c r="I60" s="49">
        <v>-1</v>
      </c>
      <c r="J60" s="7">
        <f t="shared" si="28"/>
        <v>31.5</v>
      </c>
      <c r="K60" s="7">
        <v>9</v>
      </c>
      <c r="L60" s="7">
        <f t="shared" si="29"/>
        <v>2</v>
      </c>
      <c r="M60" s="7">
        <v>24</v>
      </c>
      <c r="N60" s="7">
        <f t="shared" si="30"/>
        <v>4</v>
      </c>
      <c r="O60" s="7">
        <v>17.04</v>
      </c>
      <c r="P60" s="7">
        <f t="shared" si="31"/>
        <v>23.5</v>
      </c>
      <c r="Q60" s="12">
        <v>410</v>
      </c>
      <c r="R60" s="7">
        <f t="shared" si="25"/>
        <v>6</v>
      </c>
      <c r="S60" s="12">
        <v>30</v>
      </c>
      <c r="T60" s="12">
        <f t="shared" si="32"/>
        <v>6.5</v>
      </c>
      <c r="U60" s="47">
        <f t="shared" si="33"/>
        <v>75.5</v>
      </c>
      <c r="V60" s="47">
        <f t="shared" si="34"/>
        <v>4</v>
      </c>
    </row>
    <row r="61" spans="1:22" x14ac:dyDescent="0.25">
      <c r="A61" s="4">
        <v>20</v>
      </c>
      <c r="B61" s="17" t="s">
        <v>68</v>
      </c>
      <c r="C61" s="7">
        <v>2006</v>
      </c>
      <c r="D61" s="7" t="s">
        <v>64</v>
      </c>
      <c r="E61" s="37">
        <v>28.45</v>
      </c>
      <c r="F61" s="7">
        <f t="shared" si="26"/>
        <v>4</v>
      </c>
      <c r="G61" s="7">
        <v>166</v>
      </c>
      <c r="H61" s="7">
        <f t="shared" si="27"/>
        <v>10</v>
      </c>
      <c r="I61" s="19">
        <v>51</v>
      </c>
      <c r="J61" s="7">
        <f t="shared" si="28"/>
        <v>6.5</v>
      </c>
      <c r="K61" s="7">
        <v>6</v>
      </c>
      <c r="L61" s="7">
        <f t="shared" si="29"/>
        <v>4.5</v>
      </c>
      <c r="M61" s="7">
        <v>21</v>
      </c>
      <c r="N61" s="7">
        <f t="shared" si="30"/>
        <v>10.5</v>
      </c>
      <c r="O61" s="7">
        <v>14.76</v>
      </c>
      <c r="P61" s="7">
        <f t="shared" si="31"/>
        <v>1</v>
      </c>
      <c r="Q61" s="12">
        <v>308</v>
      </c>
      <c r="R61" s="7">
        <f t="shared" si="25"/>
        <v>26.5</v>
      </c>
      <c r="S61" s="12">
        <v>30</v>
      </c>
      <c r="T61" s="12">
        <f t="shared" si="32"/>
        <v>6.5</v>
      </c>
      <c r="U61" s="47">
        <f t="shared" si="33"/>
        <v>69.5</v>
      </c>
      <c r="V61" s="47">
        <f t="shared" si="34"/>
        <v>2</v>
      </c>
    </row>
    <row r="62" spans="1:22" x14ac:dyDescent="0.25">
      <c r="A62" s="4">
        <v>21</v>
      </c>
      <c r="B62" s="10" t="s">
        <v>32</v>
      </c>
      <c r="C62" s="7">
        <v>2006</v>
      </c>
      <c r="D62" s="7" t="s">
        <v>63</v>
      </c>
      <c r="E62" s="37">
        <v>27.34</v>
      </c>
      <c r="F62" s="7">
        <f t="shared" si="26"/>
        <v>2</v>
      </c>
      <c r="G62" s="7">
        <v>168</v>
      </c>
      <c r="H62" s="7">
        <f t="shared" si="27"/>
        <v>7</v>
      </c>
      <c r="I62" s="7">
        <v>51</v>
      </c>
      <c r="J62" s="7">
        <f t="shared" si="28"/>
        <v>6.5</v>
      </c>
      <c r="K62" s="7">
        <v>0</v>
      </c>
      <c r="L62" s="7">
        <f t="shared" si="29"/>
        <v>21</v>
      </c>
      <c r="M62" s="7">
        <v>24</v>
      </c>
      <c r="N62" s="7">
        <f t="shared" si="30"/>
        <v>4</v>
      </c>
      <c r="O62" s="7">
        <v>15.03</v>
      </c>
      <c r="P62" s="7">
        <f t="shared" si="31"/>
        <v>3</v>
      </c>
      <c r="Q62" s="12">
        <v>310</v>
      </c>
      <c r="R62" s="7">
        <f t="shared" si="25"/>
        <v>25</v>
      </c>
      <c r="S62" s="12">
        <v>23</v>
      </c>
      <c r="T62" s="12">
        <f t="shared" si="32"/>
        <v>21</v>
      </c>
      <c r="U62" s="47">
        <f t="shared" si="33"/>
        <v>89.5</v>
      </c>
      <c r="V62" s="47">
        <f t="shared" si="34"/>
        <v>7</v>
      </c>
    </row>
    <row r="63" spans="1:22" x14ac:dyDescent="0.25">
      <c r="A63" s="3">
        <v>22</v>
      </c>
      <c r="B63" s="10" t="s">
        <v>38</v>
      </c>
      <c r="C63" s="7">
        <v>2006</v>
      </c>
      <c r="D63" s="7" t="s">
        <v>63</v>
      </c>
      <c r="E63" s="37">
        <v>29.28</v>
      </c>
      <c r="F63" s="7">
        <f t="shared" si="26"/>
        <v>8</v>
      </c>
      <c r="G63" s="7">
        <v>169</v>
      </c>
      <c r="H63" s="7">
        <f t="shared" si="27"/>
        <v>5.5</v>
      </c>
      <c r="I63" s="7">
        <v>55</v>
      </c>
      <c r="J63" s="7">
        <f t="shared" si="28"/>
        <v>1</v>
      </c>
      <c r="K63" s="49">
        <v>-1</v>
      </c>
      <c r="L63" s="7">
        <f t="shared" si="29"/>
        <v>31.5</v>
      </c>
      <c r="M63" s="7">
        <v>19</v>
      </c>
      <c r="N63" s="7">
        <f t="shared" si="30"/>
        <v>14.5</v>
      </c>
      <c r="O63" s="7">
        <v>15.46</v>
      </c>
      <c r="P63" s="7">
        <f t="shared" si="31"/>
        <v>6.5</v>
      </c>
      <c r="Q63" s="12">
        <v>434</v>
      </c>
      <c r="R63" s="7">
        <f t="shared" si="25"/>
        <v>4</v>
      </c>
      <c r="S63" s="12">
        <v>26</v>
      </c>
      <c r="T63" s="12">
        <f t="shared" si="32"/>
        <v>14.5</v>
      </c>
      <c r="U63" s="47">
        <f t="shared" si="33"/>
        <v>85.5</v>
      </c>
      <c r="V63" s="47">
        <f t="shared" si="34"/>
        <v>6</v>
      </c>
    </row>
    <row r="64" spans="1:22" x14ac:dyDescent="0.25">
      <c r="A64" s="4">
        <v>23</v>
      </c>
      <c r="B64" s="10" t="s">
        <v>50</v>
      </c>
      <c r="C64" s="7">
        <v>2007</v>
      </c>
      <c r="D64" s="7" t="s">
        <v>63</v>
      </c>
      <c r="E64" s="37">
        <v>29.67</v>
      </c>
      <c r="F64" s="7">
        <f t="shared" si="26"/>
        <v>10</v>
      </c>
      <c r="G64" s="7">
        <v>167</v>
      </c>
      <c r="H64" s="7">
        <f t="shared" si="27"/>
        <v>8.5</v>
      </c>
      <c r="I64" s="49">
        <v>-1</v>
      </c>
      <c r="J64" s="7">
        <f t="shared" si="28"/>
        <v>31.5</v>
      </c>
      <c r="K64" s="7">
        <v>0</v>
      </c>
      <c r="L64" s="7">
        <f t="shared" si="29"/>
        <v>21</v>
      </c>
      <c r="M64" s="7">
        <v>16</v>
      </c>
      <c r="N64" s="7">
        <f t="shared" si="30"/>
        <v>25</v>
      </c>
      <c r="O64" s="7">
        <v>15.87</v>
      </c>
      <c r="P64" s="7">
        <f t="shared" si="31"/>
        <v>12</v>
      </c>
      <c r="Q64" s="12">
        <v>444</v>
      </c>
      <c r="R64" s="7">
        <f t="shared" si="25"/>
        <v>3</v>
      </c>
      <c r="S64" s="12">
        <v>17</v>
      </c>
      <c r="T64" s="12">
        <f t="shared" si="32"/>
        <v>31</v>
      </c>
      <c r="U64" s="47">
        <f t="shared" si="33"/>
        <v>142</v>
      </c>
      <c r="V64" s="47">
        <f t="shared" si="34"/>
        <v>18.5</v>
      </c>
    </row>
    <row r="65" spans="1:22" x14ac:dyDescent="0.25">
      <c r="A65" s="4">
        <v>24</v>
      </c>
      <c r="B65" s="10" t="s">
        <v>110</v>
      </c>
      <c r="C65" s="7">
        <v>2006</v>
      </c>
      <c r="D65" s="7" t="s">
        <v>64</v>
      </c>
      <c r="E65" s="37">
        <v>43.04</v>
      </c>
      <c r="F65" s="7">
        <f t="shared" si="26"/>
        <v>31</v>
      </c>
      <c r="G65" s="7">
        <v>144</v>
      </c>
      <c r="H65" s="7">
        <f t="shared" si="27"/>
        <v>20</v>
      </c>
      <c r="I65" s="7">
        <v>34</v>
      </c>
      <c r="J65" s="7">
        <f t="shared" si="28"/>
        <v>21</v>
      </c>
      <c r="K65" s="7">
        <v>0</v>
      </c>
      <c r="L65" s="7">
        <f t="shared" si="29"/>
        <v>21</v>
      </c>
      <c r="M65" s="7">
        <v>12</v>
      </c>
      <c r="N65" s="7">
        <f t="shared" si="30"/>
        <v>29</v>
      </c>
      <c r="O65" s="7">
        <v>18.95</v>
      </c>
      <c r="P65" s="7">
        <f t="shared" si="31"/>
        <v>31</v>
      </c>
      <c r="Q65" s="12">
        <v>300</v>
      </c>
      <c r="R65" s="7">
        <f t="shared" si="25"/>
        <v>28.5</v>
      </c>
      <c r="S65" s="12">
        <v>25</v>
      </c>
      <c r="T65" s="12">
        <f t="shared" si="32"/>
        <v>16.5</v>
      </c>
      <c r="U65" s="47">
        <f t="shared" si="33"/>
        <v>198</v>
      </c>
      <c r="V65" s="47">
        <f t="shared" si="34"/>
        <v>30</v>
      </c>
    </row>
    <row r="66" spans="1:22" x14ac:dyDescent="0.25">
      <c r="A66" s="4">
        <v>25</v>
      </c>
      <c r="B66" s="10" t="s">
        <v>47</v>
      </c>
      <c r="C66" s="7">
        <v>2007</v>
      </c>
      <c r="D66" s="7" t="s">
        <v>63</v>
      </c>
      <c r="E66" s="37">
        <v>30.41</v>
      </c>
      <c r="F66" s="7">
        <f t="shared" si="26"/>
        <v>15</v>
      </c>
      <c r="G66" s="7">
        <v>167</v>
      </c>
      <c r="H66" s="7">
        <f t="shared" si="27"/>
        <v>8.5</v>
      </c>
      <c r="I66" s="7">
        <v>40</v>
      </c>
      <c r="J66" s="7">
        <f t="shared" si="28"/>
        <v>17</v>
      </c>
      <c r="K66" s="7">
        <v>6</v>
      </c>
      <c r="L66" s="7">
        <f t="shared" si="29"/>
        <v>4.5</v>
      </c>
      <c r="M66" s="7">
        <v>24</v>
      </c>
      <c r="N66" s="7">
        <f t="shared" si="30"/>
        <v>4</v>
      </c>
      <c r="O66" s="7">
        <v>16.11</v>
      </c>
      <c r="P66" s="7">
        <f t="shared" si="31"/>
        <v>17</v>
      </c>
      <c r="Q66" s="12">
        <v>270</v>
      </c>
      <c r="R66" s="7">
        <f t="shared" si="25"/>
        <v>33</v>
      </c>
      <c r="S66" s="12">
        <v>30</v>
      </c>
      <c r="T66" s="12">
        <f t="shared" si="32"/>
        <v>6.5</v>
      </c>
      <c r="U66" s="47">
        <f t="shared" si="33"/>
        <v>105.5</v>
      </c>
      <c r="V66" s="47">
        <f t="shared" si="34"/>
        <v>9</v>
      </c>
    </row>
    <row r="67" spans="1:22" x14ac:dyDescent="0.25">
      <c r="A67" s="4">
        <v>26</v>
      </c>
      <c r="B67" s="10" t="s">
        <v>111</v>
      </c>
      <c r="C67" s="7">
        <v>2007</v>
      </c>
      <c r="D67" s="7" t="s">
        <v>63</v>
      </c>
      <c r="E67" s="37">
        <v>29.14</v>
      </c>
      <c r="F67" s="7">
        <f t="shared" si="26"/>
        <v>6</v>
      </c>
      <c r="G67" s="7">
        <v>162</v>
      </c>
      <c r="H67" s="7">
        <f t="shared" si="27"/>
        <v>12</v>
      </c>
      <c r="I67" s="7">
        <v>45</v>
      </c>
      <c r="J67" s="7">
        <f t="shared" si="28"/>
        <v>13.5</v>
      </c>
      <c r="K67" s="7">
        <v>10</v>
      </c>
      <c r="L67" s="7">
        <f t="shared" si="29"/>
        <v>1</v>
      </c>
      <c r="M67" s="7">
        <v>18</v>
      </c>
      <c r="N67" s="7">
        <f t="shared" si="30"/>
        <v>18</v>
      </c>
      <c r="O67" s="7">
        <v>15.46</v>
      </c>
      <c r="P67" s="7">
        <f t="shared" si="31"/>
        <v>6.5</v>
      </c>
      <c r="Q67" s="12">
        <v>349</v>
      </c>
      <c r="R67" s="7">
        <f t="shared" si="25"/>
        <v>18</v>
      </c>
      <c r="S67" s="12">
        <v>33</v>
      </c>
      <c r="T67" s="12">
        <f t="shared" si="32"/>
        <v>2.5</v>
      </c>
      <c r="U67" s="47">
        <f t="shared" si="33"/>
        <v>77.5</v>
      </c>
      <c r="V67" s="47">
        <f t="shared" si="34"/>
        <v>5</v>
      </c>
    </row>
    <row r="68" spans="1:22" x14ac:dyDescent="0.25">
      <c r="A68" s="4">
        <v>27</v>
      </c>
      <c r="B68" s="10" t="s">
        <v>112</v>
      </c>
      <c r="C68" s="7">
        <v>2007</v>
      </c>
      <c r="D68" s="7" t="s">
        <v>64</v>
      </c>
      <c r="E68" s="37">
        <v>39.18</v>
      </c>
      <c r="F68" s="7">
        <f t="shared" si="26"/>
        <v>29</v>
      </c>
      <c r="G68" s="7">
        <v>118</v>
      </c>
      <c r="H68" s="7">
        <f t="shared" si="27"/>
        <v>31</v>
      </c>
      <c r="I68" s="7">
        <v>34</v>
      </c>
      <c r="J68" s="7">
        <f t="shared" si="28"/>
        <v>21</v>
      </c>
      <c r="K68" s="7">
        <v>0</v>
      </c>
      <c r="L68" s="7">
        <f t="shared" si="29"/>
        <v>21</v>
      </c>
      <c r="M68" s="7">
        <v>7</v>
      </c>
      <c r="N68" s="7">
        <f t="shared" si="30"/>
        <v>30</v>
      </c>
      <c r="O68" s="7">
        <v>19.96</v>
      </c>
      <c r="P68" s="7">
        <f t="shared" si="31"/>
        <v>32</v>
      </c>
      <c r="Q68" s="12">
        <v>321</v>
      </c>
      <c r="R68" s="7">
        <f t="shared" si="25"/>
        <v>24</v>
      </c>
      <c r="S68" s="12">
        <v>24</v>
      </c>
      <c r="T68" s="12">
        <f t="shared" si="32"/>
        <v>18.5</v>
      </c>
      <c r="U68" s="47">
        <f t="shared" si="33"/>
        <v>206.5</v>
      </c>
      <c r="V68" s="47">
        <f t="shared" si="34"/>
        <v>32</v>
      </c>
    </row>
    <row r="69" spans="1:22" x14ac:dyDescent="0.25">
      <c r="A69" s="4">
        <v>28</v>
      </c>
      <c r="B69" s="10" t="s">
        <v>113</v>
      </c>
      <c r="C69" s="7">
        <v>2006</v>
      </c>
      <c r="D69" s="7" t="s">
        <v>63</v>
      </c>
      <c r="E69" s="37">
        <v>33.020000000000003</v>
      </c>
      <c r="F69" s="7">
        <f t="shared" si="26"/>
        <v>24</v>
      </c>
      <c r="G69" s="7">
        <v>134</v>
      </c>
      <c r="H69" s="7">
        <f t="shared" si="27"/>
        <v>25.5</v>
      </c>
      <c r="I69" s="7">
        <v>32</v>
      </c>
      <c r="J69" s="7">
        <f t="shared" si="28"/>
        <v>25</v>
      </c>
      <c r="K69" s="7">
        <v>0</v>
      </c>
      <c r="L69" s="7">
        <f t="shared" si="29"/>
        <v>21</v>
      </c>
      <c r="M69" s="7">
        <v>16</v>
      </c>
      <c r="N69" s="7">
        <f t="shared" si="30"/>
        <v>25</v>
      </c>
      <c r="O69" s="7">
        <v>16.59</v>
      </c>
      <c r="P69" s="7">
        <f t="shared" si="31"/>
        <v>20</v>
      </c>
      <c r="Q69" s="12">
        <v>350</v>
      </c>
      <c r="R69" s="7">
        <f t="shared" si="25"/>
        <v>17</v>
      </c>
      <c r="S69" s="12">
        <v>30</v>
      </c>
      <c r="T69" s="12">
        <f t="shared" si="32"/>
        <v>6.5</v>
      </c>
      <c r="U69" s="47">
        <f t="shared" si="33"/>
        <v>164</v>
      </c>
      <c r="V69" s="47">
        <f t="shared" si="34"/>
        <v>24</v>
      </c>
    </row>
    <row r="70" spans="1:22" x14ac:dyDescent="0.25">
      <c r="A70" s="3">
        <v>29</v>
      </c>
      <c r="B70" s="10" t="s">
        <v>39</v>
      </c>
      <c r="C70" s="7">
        <v>2006</v>
      </c>
      <c r="D70" s="7" t="s">
        <v>63</v>
      </c>
      <c r="E70" s="37">
        <v>30.05</v>
      </c>
      <c r="F70" s="7">
        <f t="shared" si="26"/>
        <v>13</v>
      </c>
      <c r="G70" s="7">
        <v>124</v>
      </c>
      <c r="H70" s="7">
        <f t="shared" si="27"/>
        <v>29</v>
      </c>
      <c r="I70" s="7">
        <v>37</v>
      </c>
      <c r="J70" s="7">
        <f t="shared" si="28"/>
        <v>18.5</v>
      </c>
      <c r="K70" s="7">
        <v>1</v>
      </c>
      <c r="L70" s="7">
        <f t="shared" si="29"/>
        <v>10.5</v>
      </c>
      <c r="M70" s="7">
        <v>19</v>
      </c>
      <c r="N70" s="7">
        <f t="shared" si="30"/>
        <v>14.5</v>
      </c>
      <c r="O70" s="7">
        <v>15.58</v>
      </c>
      <c r="P70" s="7">
        <f t="shared" si="31"/>
        <v>9</v>
      </c>
      <c r="Q70" s="12">
        <v>369</v>
      </c>
      <c r="R70" s="7">
        <f t="shared" si="25"/>
        <v>14</v>
      </c>
      <c r="S70" s="12">
        <v>27</v>
      </c>
      <c r="T70" s="12">
        <f t="shared" si="32"/>
        <v>12.5</v>
      </c>
      <c r="U70" s="47">
        <f t="shared" si="33"/>
        <v>121</v>
      </c>
      <c r="V70" s="47">
        <f t="shared" si="34"/>
        <v>14</v>
      </c>
    </row>
    <row r="71" spans="1:22" x14ac:dyDescent="0.25">
      <c r="A71" s="4">
        <v>30</v>
      </c>
      <c r="B71" s="10" t="s">
        <v>45</v>
      </c>
      <c r="C71" s="7">
        <v>2007</v>
      </c>
      <c r="D71" s="7" t="s">
        <v>63</v>
      </c>
      <c r="E71" s="37">
        <v>31.22</v>
      </c>
      <c r="F71" s="7">
        <f t="shared" si="26"/>
        <v>18</v>
      </c>
      <c r="G71" s="7">
        <v>154</v>
      </c>
      <c r="H71" s="7">
        <f t="shared" si="27"/>
        <v>16</v>
      </c>
      <c r="I71" s="7">
        <v>49</v>
      </c>
      <c r="J71" s="7">
        <f t="shared" si="28"/>
        <v>8</v>
      </c>
      <c r="K71" s="7">
        <v>3</v>
      </c>
      <c r="L71" s="7">
        <f t="shared" si="29"/>
        <v>7</v>
      </c>
      <c r="M71" s="7">
        <v>23</v>
      </c>
      <c r="N71" s="7">
        <f t="shared" si="30"/>
        <v>6.5</v>
      </c>
      <c r="O71" s="7">
        <v>15.49</v>
      </c>
      <c r="P71" s="7">
        <f t="shared" si="31"/>
        <v>8</v>
      </c>
      <c r="Q71" s="12">
        <v>405</v>
      </c>
      <c r="R71" s="7">
        <f t="shared" si="25"/>
        <v>9</v>
      </c>
      <c r="S71" s="12">
        <v>33</v>
      </c>
      <c r="T71" s="12">
        <f t="shared" si="32"/>
        <v>2.5</v>
      </c>
      <c r="U71" s="47">
        <f t="shared" si="33"/>
        <v>75</v>
      </c>
      <c r="V71" s="47">
        <f t="shared" si="34"/>
        <v>3</v>
      </c>
    </row>
    <row r="72" spans="1:22" x14ac:dyDescent="0.25">
      <c r="A72" s="4">
        <v>31</v>
      </c>
      <c r="B72" s="10" t="s">
        <v>114</v>
      </c>
      <c r="C72" s="7">
        <v>2007</v>
      </c>
      <c r="D72" s="7" t="s">
        <v>64</v>
      </c>
      <c r="E72" s="37">
        <v>34.76</v>
      </c>
      <c r="F72" s="7">
        <f t="shared" si="26"/>
        <v>28</v>
      </c>
      <c r="G72" s="7">
        <v>142</v>
      </c>
      <c r="H72" s="7">
        <f t="shared" si="27"/>
        <v>22</v>
      </c>
      <c r="I72" s="7">
        <v>16</v>
      </c>
      <c r="J72" s="7">
        <f t="shared" si="28"/>
        <v>29</v>
      </c>
      <c r="K72" s="7">
        <v>0</v>
      </c>
      <c r="L72" s="7">
        <f t="shared" si="29"/>
        <v>21</v>
      </c>
      <c r="M72" s="7">
        <v>15</v>
      </c>
      <c r="N72" s="7">
        <f t="shared" si="30"/>
        <v>27.5</v>
      </c>
      <c r="O72" s="7">
        <v>16.02</v>
      </c>
      <c r="P72" s="7">
        <f t="shared" si="31"/>
        <v>15</v>
      </c>
      <c r="Q72" s="12">
        <v>335</v>
      </c>
      <c r="R72" s="7">
        <f t="shared" si="25"/>
        <v>22</v>
      </c>
      <c r="S72" s="12">
        <v>28</v>
      </c>
      <c r="T72" s="12">
        <f t="shared" si="32"/>
        <v>11</v>
      </c>
      <c r="U72" s="47">
        <f t="shared" si="33"/>
        <v>175.5</v>
      </c>
      <c r="V72" s="47">
        <f t="shared" si="34"/>
        <v>27</v>
      </c>
    </row>
    <row r="73" spans="1:22" x14ac:dyDescent="0.25">
      <c r="A73" s="4">
        <v>32</v>
      </c>
      <c r="B73" s="10" t="s">
        <v>115</v>
      </c>
      <c r="C73" s="7">
        <v>2006</v>
      </c>
      <c r="D73" s="7" t="s">
        <v>64</v>
      </c>
      <c r="E73" s="51">
        <v>33.89</v>
      </c>
      <c r="F73" s="7">
        <f t="shared" si="26"/>
        <v>26</v>
      </c>
      <c r="G73" s="7">
        <v>134</v>
      </c>
      <c r="H73" s="7">
        <f t="shared" si="27"/>
        <v>25.5</v>
      </c>
      <c r="I73" s="7">
        <v>43</v>
      </c>
      <c r="J73" s="7">
        <f t="shared" si="28"/>
        <v>15</v>
      </c>
      <c r="K73" s="7">
        <v>0</v>
      </c>
      <c r="L73" s="7">
        <f t="shared" si="29"/>
        <v>21</v>
      </c>
      <c r="M73" s="7">
        <v>16</v>
      </c>
      <c r="N73" s="7">
        <f t="shared" si="30"/>
        <v>25</v>
      </c>
      <c r="O73" s="7">
        <v>17.04</v>
      </c>
      <c r="P73" s="7">
        <f t="shared" si="31"/>
        <v>23.5</v>
      </c>
      <c r="Q73" s="12">
        <v>308</v>
      </c>
      <c r="R73" s="7">
        <f t="shared" si="25"/>
        <v>26.5</v>
      </c>
      <c r="S73" s="12">
        <v>27</v>
      </c>
      <c r="T73" s="12">
        <f t="shared" si="32"/>
        <v>12.5</v>
      </c>
      <c r="U73" s="47">
        <f t="shared" si="33"/>
        <v>175</v>
      </c>
      <c r="V73" s="47">
        <f t="shared" si="34"/>
        <v>26</v>
      </c>
    </row>
    <row r="74" spans="1:22" x14ac:dyDescent="0.25">
      <c r="A74" s="4">
        <v>33</v>
      </c>
      <c r="B74" s="10" t="s">
        <v>36</v>
      </c>
      <c r="C74" s="7">
        <v>2006</v>
      </c>
      <c r="D74" s="11" t="s">
        <v>63</v>
      </c>
      <c r="E74" s="11">
        <v>32.39</v>
      </c>
      <c r="F74" s="7">
        <f t="shared" si="26"/>
        <v>22</v>
      </c>
      <c r="G74" s="11">
        <v>158</v>
      </c>
      <c r="H74" s="7">
        <f t="shared" si="27"/>
        <v>13</v>
      </c>
      <c r="I74" s="11">
        <v>53</v>
      </c>
      <c r="J74" s="7">
        <f t="shared" si="28"/>
        <v>4</v>
      </c>
      <c r="K74" s="11">
        <v>0</v>
      </c>
      <c r="L74" s="7">
        <f t="shared" si="29"/>
        <v>21</v>
      </c>
      <c r="M74" s="14">
        <v>19</v>
      </c>
      <c r="N74" s="7">
        <f t="shared" si="30"/>
        <v>14.5</v>
      </c>
      <c r="O74" s="11">
        <v>16.05</v>
      </c>
      <c r="P74" s="7">
        <f t="shared" si="31"/>
        <v>16</v>
      </c>
      <c r="Q74" s="12">
        <v>378</v>
      </c>
      <c r="R74" s="7">
        <f t="shared" si="25"/>
        <v>10</v>
      </c>
      <c r="S74" s="12">
        <v>29</v>
      </c>
      <c r="T74" s="12">
        <f t="shared" si="32"/>
        <v>10</v>
      </c>
      <c r="U74" s="47">
        <f t="shared" si="33"/>
        <v>110.5</v>
      </c>
      <c r="V74" s="47">
        <f t="shared" si="34"/>
        <v>11</v>
      </c>
    </row>
    <row r="75" spans="1:22" x14ac:dyDescent="0.25">
      <c r="A75" s="23"/>
      <c r="B75" s="13"/>
      <c r="C75" s="28"/>
      <c r="D75" s="28"/>
      <c r="E75" s="28"/>
      <c r="F75" s="23"/>
      <c r="G75" s="28"/>
      <c r="H75" s="23"/>
      <c r="I75" s="28"/>
      <c r="J75" s="23"/>
      <c r="K75" s="28"/>
      <c r="L75" s="23"/>
      <c r="M75" s="29"/>
      <c r="N75" s="23"/>
      <c r="O75" s="28"/>
      <c r="P75" s="23"/>
      <c r="Q75" s="13"/>
      <c r="R75" s="13"/>
      <c r="S75" s="13"/>
      <c r="T75" s="13"/>
    </row>
    <row r="76" spans="1:22" x14ac:dyDescent="0.25">
      <c r="A76" s="23"/>
      <c r="B76" s="13"/>
      <c r="C76" s="28"/>
      <c r="D76" s="28"/>
      <c r="E76" s="28"/>
      <c r="F76" s="23"/>
      <c r="G76" s="28"/>
      <c r="H76" s="23"/>
      <c r="I76" s="28"/>
      <c r="J76" s="23"/>
      <c r="K76" s="28"/>
      <c r="L76" s="23"/>
      <c r="M76" s="29"/>
      <c r="N76" s="23"/>
      <c r="O76" s="28"/>
      <c r="P76" s="23"/>
      <c r="Q76" s="13"/>
      <c r="R76" s="13"/>
      <c r="S76" s="13"/>
      <c r="T76" s="13"/>
    </row>
    <row r="77" spans="1:22" x14ac:dyDescent="0.25">
      <c r="A77" s="23"/>
      <c r="B77" s="13"/>
      <c r="C77" s="28"/>
      <c r="D77" s="28"/>
      <c r="E77" s="28"/>
      <c r="F77" s="23"/>
      <c r="G77" s="28"/>
      <c r="H77" s="23"/>
      <c r="I77" s="28"/>
      <c r="J77" s="23"/>
      <c r="K77" s="28"/>
      <c r="L77" s="23"/>
      <c r="M77" s="29"/>
      <c r="N77" s="23"/>
      <c r="O77" s="28"/>
      <c r="P77" s="23"/>
      <c r="Q77" s="13"/>
      <c r="R77" s="13"/>
      <c r="S77" s="13"/>
      <c r="T77" s="13"/>
    </row>
    <row r="78" spans="1:22" x14ac:dyDescent="0.25">
      <c r="A78" s="23"/>
      <c r="B78" s="13"/>
      <c r="C78" s="28"/>
      <c r="D78" s="28"/>
      <c r="E78" s="28"/>
      <c r="F78" s="23"/>
      <c r="G78" s="28"/>
      <c r="H78" s="23"/>
      <c r="I78" s="28"/>
      <c r="J78" s="23"/>
      <c r="K78" s="28"/>
      <c r="L78" s="23"/>
      <c r="M78" s="29"/>
      <c r="N78" s="23"/>
      <c r="O78" s="28"/>
      <c r="P78" s="23"/>
      <c r="Q78" s="13"/>
      <c r="R78" s="13"/>
      <c r="S78" s="13"/>
      <c r="T78" s="13"/>
    </row>
    <row r="79" spans="1:22" x14ac:dyDescent="0.25">
      <c r="A79" s="23"/>
      <c r="B79" s="13"/>
      <c r="C79" s="28"/>
      <c r="D79" s="28"/>
      <c r="E79" s="28"/>
      <c r="F79" s="23"/>
      <c r="G79" s="28"/>
      <c r="H79" s="23"/>
      <c r="I79" s="28"/>
      <c r="J79" s="23"/>
      <c r="K79" s="28"/>
      <c r="L79" s="23"/>
      <c r="M79" s="29"/>
      <c r="N79" s="23"/>
      <c r="O79" s="28"/>
      <c r="P79" s="23"/>
      <c r="Q79" s="13"/>
      <c r="R79" s="13"/>
      <c r="S79" s="13"/>
      <c r="T79" s="13"/>
    </row>
    <row r="80" spans="1:22" x14ac:dyDescent="0.25">
      <c r="A80" s="23"/>
      <c r="B80" s="13"/>
      <c r="C80" s="28"/>
      <c r="D80" s="28"/>
      <c r="E80" s="28"/>
      <c r="F80" s="23"/>
      <c r="G80" s="28"/>
      <c r="H80" s="23"/>
      <c r="I80" s="28"/>
      <c r="J80" s="23"/>
      <c r="K80" s="28"/>
      <c r="L80" s="23"/>
      <c r="M80" s="29"/>
      <c r="N80" s="23"/>
      <c r="O80" s="28"/>
      <c r="P80" s="23"/>
      <c r="Q80" s="13"/>
      <c r="R80" s="13"/>
      <c r="S80" s="13"/>
      <c r="T80" s="13"/>
    </row>
    <row r="81" spans="1:22" x14ac:dyDescent="0.25">
      <c r="A81" s="23"/>
      <c r="B81" s="13"/>
      <c r="C81" s="28"/>
      <c r="D81" s="28"/>
      <c r="E81" s="28"/>
      <c r="F81" s="23"/>
      <c r="G81" s="28"/>
      <c r="H81" s="23"/>
      <c r="I81" s="28"/>
      <c r="J81" s="23"/>
      <c r="K81" s="28"/>
      <c r="L81" s="23"/>
      <c r="M81" s="29"/>
      <c r="N81" s="23"/>
      <c r="O81" s="28"/>
      <c r="P81" s="23"/>
      <c r="Q81" s="13"/>
      <c r="R81" s="13"/>
      <c r="S81" s="13"/>
      <c r="T81" s="13"/>
    </row>
    <row r="82" spans="1:22" x14ac:dyDescent="0.25">
      <c r="A82" s="23"/>
      <c r="B82" s="13"/>
      <c r="C82" s="28"/>
      <c r="D82" s="28"/>
      <c r="E82" s="28"/>
      <c r="F82" s="23"/>
      <c r="G82" s="28"/>
      <c r="H82" s="23"/>
      <c r="I82" s="28"/>
      <c r="J82" s="23"/>
      <c r="K82" s="28"/>
      <c r="L82" s="23"/>
      <c r="M82" s="29"/>
      <c r="N82" s="23"/>
      <c r="O82" s="28"/>
      <c r="P82" s="23"/>
      <c r="Q82" s="13"/>
      <c r="R82" s="13"/>
      <c r="S82" s="13"/>
      <c r="T82" s="13"/>
    </row>
    <row r="83" spans="1:22" ht="22.5" customHeight="1" x14ac:dyDescent="0.25">
      <c r="A83" s="70" t="s">
        <v>159</v>
      </c>
      <c r="B83" s="71"/>
      <c r="C83" s="71"/>
      <c r="Q83" s="13"/>
      <c r="R83" s="13"/>
      <c r="S83" s="13"/>
      <c r="T83" s="13"/>
    </row>
    <row r="84" spans="1:22" ht="36" x14ac:dyDescent="0.25">
      <c r="A84" s="12" t="s">
        <v>0</v>
      </c>
      <c r="B84" s="12" t="s">
        <v>117</v>
      </c>
      <c r="C84" s="3" t="s">
        <v>2</v>
      </c>
      <c r="D84" s="3" t="s">
        <v>3</v>
      </c>
      <c r="E84" s="3" t="s">
        <v>8</v>
      </c>
      <c r="F84" s="3" t="s">
        <v>4</v>
      </c>
      <c r="G84" s="3" t="s">
        <v>5</v>
      </c>
      <c r="H84" s="3" t="s">
        <v>4</v>
      </c>
      <c r="I84" s="3" t="s">
        <v>13</v>
      </c>
      <c r="J84" s="3" t="s">
        <v>4</v>
      </c>
      <c r="K84" s="3" t="s">
        <v>162</v>
      </c>
      <c r="L84" s="3" t="s">
        <v>4</v>
      </c>
      <c r="M84" s="3" t="s">
        <v>83</v>
      </c>
      <c r="N84" s="3" t="s">
        <v>4</v>
      </c>
      <c r="O84" s="3" t="s">
        <v>157</v>
      </c>
      <c r="P84" s="3" t="s">
        <v>4</v>
      </c>
      <c r="Q84" s="4" t="s">
        <v>84</v>
      </c>
      <c r="R84" s="12" t="s">
        <v>4</v>
      </c>
      <c r="S84" s="4" t="s">
        <v>88</v>
      </c>
      <c r="T84" s="12" t="s">
        <v>166</v>
      </c>
      <c r="U84" s="4" t="s">
        <v>12</v>
      </c>
      <c r="V84" s="12" t="s">
        <v>4</v>
      </c>
    </row>
    <row r="85" spans="1:22" x14ac:dyDescent="0.25">
      <c r="A85" s="15">
        <v>1</v>
      </c>
      <c r="B85" s="16" t="s">
        <v>71</v>
      </c>
      <c r="C85" s="7">
        <v>2005</v>
      </c>
      <c r="D85" s="7" t="s">
        <v>64</v>
      </c>
      <c r="E85" s="7">
        <v>63.46</v>
      </c>
      <c r="F85" s="7">
        <f>_xlfn.RANK.AVG(E85,$E$85:$E$116,1)</f>
        <v>27</v>
      </c>
      <c r="G85" s="7">
        <v>184</v>
      </c>
      <c r="H85" s="7">
        <f>_xlfn.RANK.AVG(G85,$G$85:$G$116,0)</f>
        <v>14</v>
      </c>
      <c r="I85" s="7">
        <v>48</v>
      </c>
      <c r="J85" s="7">
        <f>_xlfn.RANK.AVG(I85,$I$85:$I$116,0)</f>
        <v>21</v>
      </c>
      <c r="K85" s="7">
        <v>1</v>
      </c>
      <c r="L85" s="7">
        <f>_xlfn.RANK.AVG(K85,$K$85:$K$116,0)</f>
        <v>23</v>
      </c>
      <c r="M85" s="7">
        <v>26</v>
      </c>
      <c r="N85" s="7">
        <f>_xlfn.RANK.AVG(M85,$M$85:$M$116,0)</f>
        <v>13.5</v>
      </c>
      <c r="O85" s="7">
        <v>14.66</v>
      </c>
      <c r="P85" s="7">
        <f>_xlfn.RANK.AVG(O85,$O$85:$O$116,1)</f>
        <v>10</v>
      </c>
      <c r="Q85" s="36">
        <v>30</v>
      </c>
      <c r="R85" s="12">
        <f>_xlfn.RANK.AVG(Q85,$Q$85:$Q$116,0)</f>
        <v>13.5</v>
      </c>
      <c r="S85" s="12">
        <v>60</v>
      </c>
      <c r="T85" s="12">
        <f>_xlfn.RANK.AVG(S85,$S$85:$S$116,0)</f>
        <v>13.5</v>
      </c>
      <c r="U85" s="12">
        <f>SUM(T85,R85,P85,N85,L85,J85,H85,F85,)</f>
        <v>135.5</v>
      </c>
      <c r="V85" s="12">
        <f>_xlfn.RANK.AVG(U85,$U$85:$U$116,1)</f>
        <v>18.5</v>
      </c>
    </row>
    <row r="86" spans="1:22" x14ac:dyDescent="0.25">
      <c r="A86" s="15">
        <v>2</v>
      </c>
      <c r="B86" s="16" t="s">
        <v>35</v>
      </c>
      <c r="C86" s="7">
        <v>2005</v>
      </c>
      <c r="D86" s="7" t="s">
        <v>63</v>
      </c>
      <c r="E86" s="7">
        <v>61.85</v>
      </c>
      <c r="F86" s="7">
        <f t="shared" ref="F86:F116" si="35">_xlfn.RANK.AVG(E86,$E$85:$E$116,1)</f>
        <v>22</v>
      </c>
      <c r="G86" s="7">
        <v>171</v>
      </c>
      <c r="H86" s="7">
        <f t="shared" ref="H86:H116" si="36">_xlfn.RANK.AVG(G86,$G$85:$G$116,0)</f>
        <v>23</v>
      </c>
      <c r="I86" s="7">
        <v>55</v>
      </c>
      <c r="J86" s="7">
        <f t="shared" ref="J86:J116" si="37">_xlfn.RANK.AVG(I86,$I$85:$I$116,0)</f>
        <v>14</v>
      </c>
      <c r="K86" s="7">
        <v>3</v>
      </c>
      <c r="L86" s="7">
        <f t="shared" ref="L86:L116" si="38">_xlfn.RANK.AVG(K86,$K$85:$K$116,0)</f>
        <v>13</v>
      </c>
      <c r="M86" s="7">
        <v>19</v>
      </c>
      <c r="N86" s="7">
        <f t="shared" ref="N86:N116" si="39">_xlfn.RANK.AVG(M86,$M$85:$M$116,0)</f>
        <v>27</v>
      </c>
      <c r="O86" s="7">
        <v>15.81</v>
      </c>
      <c r="P86" s="7">
        <f t="shared" ref="P86:P116" si="40">_xlfn.RANK.AVG(O86,$O$85:$O$116,1)</f>
        <v>19</v>
      </c>
      <c r="Q86" s="12">
        <v>46</v>
      </c>
      <c r="R86" s="12">
        <f t="shared" ref="R86:R116" si="41">_xlfn.RANK.AVG(Q86,$Q$85:$Q$116,0)</f>
        <v>1</v>
      </c>
      <c r="S86" s="12">
        <v>46</v>
      </c>
      <c r="T86" s="12">
        <f t="shared" ref="T86:T116" si="42">_xlfn.RANK.AVG(S86,$S$85:$S$116,0)</f>
        <v>23.5</v>
      </c>
      <c r="U86" s="12">
        <f t="shared" ref="U86:U116" si="43">SUM(T86,R86,P86,N86,L86,J86,H86,F86,)</f>
        <v>142.5</v>
      </c>
      <c r="V86" s="12">
        <f t="shared" ref="V86:V116" si="44">_xlfn.RANK.AVG(U86,$U$85:$U$116,1)</f>
        <v>22</v>
      </c>
    </row>
    <row r="87" spans="1:22" ht="17.25" customHeight="1" x14ac:dyDescent="0.25">
      <c r="A87" s="15">
        <v>3</v>
      </c>
      <c r="B87" s="16" t="s">
        <v>26</v>
      </c>
      <c r="C87" s="7">
        <v>2005</v>
      </c>
      <c r="D87" s="7" t="s">
        <v>63</v>
      </c>
      <c r="E87" s="7">
        <v>55.95</v>
      </c>
      <c r="F87" s="7">
        <f t="shared" si="35"/>
        <v>7</v>
      </c>
      <c r="G87" s="7">
        <v>195</v>
      </c>
      <c r="H87" s="7">
        <f t="shared" si="36"/>
        <v>8.5</v>
      </c>
      <c r="I87" s="7">
        <v>65</v>
      </c>
      <c r="J87" s="7">
        <f t="shared" si="37"/>
        <v>6</v>
      </c>
      <c r="K87" s="7">
        <v>10</v>
      </c>
      <c r="L87" s="7">
        <f t="shared" si="38"/>
        <v>3.5</v>
      </c>
      <c r="M87" s="7">
        <v>33</v>
      </c>
      <c r="N87" s="7">
        <f t="shared" si="39"/>
        <v>2.5</v>
      </c>
      <c r="O87" s="7">
        <v>14.99</v>
      </c>
      <c r="P87" s="7">
        <f t="shared" si="40"/>
        <v>13</v>
      </c>
      <c r="Q87" s="12">
        <v>30</v>
      </c>
      <c r="R87" s="12">
        <f t="shared" si="41"/>
        <v>13.5</v>
      </c>
      <c r="S87" s="12">
        <v>67</v>
      </c>
      <c r="T87" s="12">
        <f t="shared" si="42"/>
        <v>4</v>
      </c>
      <c r="U87" s="12">
        <f t="shared" si="43"/>
        <v>58</v>
      </c>
      <c r="V87" s="12">
        <f t="shared" si="44"/>
        <v>3</v>
      </c>
    </row>
    <row r="88" spans="1:22" x14ac:dyDescent="0.25">
      <c r="A88" s="15">
        <v>4</v>
      </c>
      <c r="B88" s="16" t="s">
        <v>148</v>
      </c>
      <c r="C88" s="7">
        <v>2005</v>
      </c>
      <c r="D88" s="7" t="s">
        <v>63</v>
      </c>
      <c r="E88" s="7">
        <v>55.55</v>
      </c>
      <c r="F88" s="7">
        <f t="shared" si="35"/>
        <v>6</v>
      </c>
      <c r="G88" s="7">
        <v>185</v>
      </c>
      <c r="H88" s="7">
        <f t="shared" si="36"/>
        <v>12</v>
      </c>
      <c r="I88" s="7">
        <v>47</v>
      </c>
      <c r="J88" s="7">
        <f t="shared" si="37"/>
        <v>22</v>
      </c>
      <c r="K88" s="7">
        <v>2</v>
      </c>
      <c r="L88" s="7">
        <f t="shared" si="38"/>
        <v>18.5</v>
      </c>
      <c r="M88" s="7">
        <v>22</v>
      </c>
      <c r="N88" s="7">
        <f t="shared" si="39"/>
        <v>21.5</v>
      </c>
      <c r="O88" s="7">
        <v>15.05</v>
      </c>
      <c r="P88" s="7">
        <f t="shared" si="40"/>
        <v>14.5</v>
      </c>
      <c r="Q88" s="12">
        <v>28</v>
      </c>
      <c r="R88" s="12">
        <f t="shared" si="41"/>
        <v>19.5</v>
      </c>
      <c r="S88" s="12">
        <v>53</v>
      </c>
      <c r="T88" s="12">
        <f t="shared" si="42"/>
        <v>17.5</v>
      </c>
      <c r="U88" s="12">
        <f t="shared" si="43"/>
        <v>131.5</v>
      </c>
      <c r="V88" s="12">
        <f t="shared" si="44"/>
        <v>17</v>
      </c>
    </row>
    <row r="89" spans="1:22" x14ac:dyDescent="0.25">
      <c r="A89" s="15">
        <v>5</v>
      </c>
      <c r="B89" s="16" t="s">
        <v>19</v>
      </c>
      <c r="C89" s="7">
        <v>2004</v>
      </c>
      <c r="D89" s="7" t="s">
        <v>63</v>
      </c>
      <c r="E89" s="7">
        <v>54.93</v>
      </c>
      <c r="F89" s="7">
        <f t="shared" si="35"/>
        <v>5</v>
      </c>
      <c r="G89" s="7">
        <v>215</v>
      </c>
      <c r="H89" s="7">
        <f t="shared" si="36"/>
        <v>3</v>
      </c>
      <c r="I89" s="7">
        <v>80</v>
      </c>
      <c r="J89" s="7">
        <f t="shared" si="37"/>
        <v>1</v>
      </c>
      <c r="K89" s="7">
        <v>2</v>
      </c>
      <c r="L89" s="7">
        <f t="shared" si="38"/>
        <v>18.5</v>
      </c>
      <c r="M89" s="7">
        <v>27</v>
      </c>
      <c r="N89" s="7">
        <f t="shared" si="39"/>
        <v>11</v>
      </c>
      <c r="O89" s="7">
        <v>17.22</v>
      </c>
      <c r="P89" s="7">
        <f t="shared" si="40"/>
        <v>29</v>
      </c>
      <c r="Q89" s="12">
        <v>42</v>
      </c>
      <c r="R89" s="12">
        <f t="shared" si="41"/>
        <v>2</v>
      </c>
      <c r="S89" s="12">
        <v>71</v>
      </c>
      <c r="T89" s="12">
        <f t="shared" si="42"/>
        <v>3</v>
      </c>
      <c r="U89" s="12">
        <f t="shared" si="43"/>
        <v>72.5</v>
      </c>
      <c r="V89" s="12">
        <f t="shared" si="44"/>
        <v>4</v>
      </c>
    </row>
    <row r="90" spans="1:22" x14ac:dyDescent="0.25">
      <c r="A90" s="15">
        <v>6</v>
      </c>
      <c r="B90" s="16" t="s">
        <v>15</v>
      </c>
      <c r="C90" s="7">
        <v>2004</v>
      </c>
      <c r="D90" s="7" t="s">
        <v>63</v>
      </c>
      <c r="E90" s="7">
        <v>53.42</v>
      </c>
      <c r="F90" s="7">
        <f t="shared" si="35"/>
        <v>4</v>
      </c>
      <c r="G90" s="7">
        <v>217</v>
      </c>
      <c r="H90" s="7">
        <f t="shared" si="36"/>
        <v>2</v>
      </c>
      <c r="I90" s="7">
        <v>62</v>
      </c>
      <c r="J90" s="7">
        <f t="shared" si="37"/>
        <v>8</v>
      </c>
      <c r="K90" s="7">
        <v>13</v>
      </c>
      <c r="L90" s="7">
        <f t="shared" si="38"/>
        <v>1.5</v>
      </c>
      <c r="M90" s="7">
        <v>30</v>
      </c>
      <c r="N90" s="7">
        <f t="shared" si="39"/>
        <v>4.5</v>
      </c>
      <c r="O90" s="7">
        <v>13.89</v>
      </c>
      <c r="P90" s="7">
        <f t="shared" si="40"/>
        <v>5</v>
      </c>
      <c r="Q90" s="12">
        <v>33</v>
      </c>
      <c r="R90" s="12">
        <f t="shared" si="41"/>
        <v>8</v>
      </c>
      <c r="S90" s="12">
        <v>62</v>
      </c>
      <c r="T90" s="12">
        <f t="shared" si="42"/>
        <v>10.5</v>
      </c>
      <c r="U90" s="12">
        <f t="shared" si="43"/>
        <v>43.5</v>
      </c>
      <c r="V90" s="12">
        <f t="shared" si="44"/>
        <v>1</v>
      </c>
    </row>
    <row r="91" spans="1:22" x14ac:dyDescent="0.25">
      <c r="A91" s="15">
        <v>7</v>
      </c>
      <c r="B91" s="16" t="s">
        <v>20</v>
      </c>
      <c r="C91" s="7">
        <v>2004</v>
      </c>
      <c r="D91" s="7" t="s">
        <v>63</v>
      </c>
      <c r="E91" s="7">
        <v>56.07</v>
      </c>
      <c r="F91" s="7">
        <f t="shared" si="35"/>
        <v>8</v>
      </c>
      <c r="G91" s="7">
        <v>206</v>
      </c>
      <c r="H91" s="7">
        <f t="shared" si="36"/>
        <v>5</v>
      </c>
      <c r="I91" s="7">
        <v>78</v>
      </c>
      <c r="J91" s="7">
        <f t="shared" si="37"/>
        <v>2</v>
      </c>
      <c r="K91" s="7">
        <v>8</v>
      </c>
      <c r="L91" s="7">
        <f t="shared" si="38"/>
        <v>5</v>
      </c>
      <c r="M91" s="7">
        <v>26</v>
      </c>
      <c r="N91" s="7">
        <f t="shared" si="39"/>
        <v>13.5</v>
      </c>
      <c r="O91" s="7">
        <v>14.02</v>
      </c>
      <c r="P91" s="7">
        <f t="shared" si="40"/>
        <v>6</v>
      </c>
      <c r="Q91" s="12">
        <v>16</v>
      </c>
      <c r="R91" s="12">
        <f t="shared" si="41"/>
        <v>31</v>
      </c>
      <c r="S91" s="12">
        <v>60</v>
      </c>
      <c r="T91" s="12">
        <f t="shared" si="42"/>
        <v>13.5</v>
      </c>
      <c r="U91" s="12">
        <f t="shared" si="43"/>
        <v>84</v>
      </c>
      <c r="V91" s="12">
        <f t="shared" si="44"/>
        <v>6</v>
      </c>
    </row>
    <row r="92" spans="1:22" x14ac:dyDescent="0.25">
      <c r="A92" s="15">
        <v>8</v>
      </c>
      <c r="B92" s="16" t="s">
        <v>118</v>
      </c>
      <c r="C92" s="7">
        <v>2005</v>
      </c>
      <c r="D92" s="7" t="s">
        <v>64</v>
      </c>
      <c r="E92" s="7">
        <v>75.67</v>
      </c>
      <c r="F92" s="7">
        <f t="shared" si="35"/>
        <v>31</v>
      </c>
      <c r="G92" s="7">
        <v>155</v>
      </c>
      <c r="H92" s="7">
        <f t="shared" si="36"/>
        <v>27.5</v>
      </c>
      <c r="I92" s="7">
        <v>28</v>
      </c>
      <c r="J92" s="7">
        <f t="shared" si="37"/>
        <v>29</v>
      </c>
      <c r="K92" s="7">
        <v>0</v>
      </c>
      <c r="L92" s="7">
        <f t="shared" si="38"/>
        <v>28.5</v>
      </c>
      <c r="M92" s="7">
        <v>8</v>
      </c>
      <c r="N92" s="7">
        <f t="shared" si="39"/>
        <v>32</v>
      </c>
      <c r="O92" s="7">
        <v>16.920000000000002</v>
      </c>
      <c r="P92" s="7">
        <f t="shared" si="40"/>
        <v>28</v>
      </c>
      <c r="Q92" s="12">
        <v>30</v>
      </c>
      <c r="R92" s="12">
        <f t="shared" si="41"/>
        <v>13.5</v>
      </c>
      <c r="S92" s="12">
        <v>62</v>
      </c>
      <c r="T92" s="12">
        <f t="shared" si="42"/>
        <v>10.5</v>
      </c>
      <c r="U92" s="12">
        <f t="shared" si="43"/>
        <v>200</v>
      </c>
      <c r="V92" s="12">
        <f t="shared" si="44"/>
        <v>29</v>
      </c>
    </row>
    <row r="93" spans="1:22" x14ac:dyDescent="0.25">
      <c r="A93" s="15">
        <v>9</v>
      </c>
      <c r="B93" s="16" t="s">
        <v>119</v>
      </c>
      <c r="C93" s="7">
        <v>2005</v>
      </c>
      <c r="D93" s="7" t="s">
        <v>63</v>
      </c>
      <c r="E93" s="7">
        <v>62.77</v>
      </c>
      <c r="F93" s="7">
        <f t="shared" si="35"/>
        <v>25</v>
      </c>
      <c r="G93" s="7">
        <v>172</v>
      </c>
      <c r="H93" s="7">
        <f t="shared" si="36"/>
        <v>21.5</v>
      </c>
      <c r="I93" s="7">
        <v>63</v>
      </c>
      <c r="J93" s="7">
        <f t="shared" si="37"/>
        <v>7</v>
      </c>
      <c r="K93" s="7">
        <v>3</v>
      </c>
      <c r="L93" s="7">
        <f t="shared" si="38"/>
        <v>13</v>
      </c>
      <c r="M93" s="7">
        <v>21</v>
      </c>
      <c r="N93" s="7">
        <f t="shared" si="39"/>
        <v>23.5</v>
      </c>
      <c r="O93" s="7">
        <v>15.89</v>
      </c>
      <c r="P93" s="7">
        <f t="shared" si="40"/>
        <v>22</v>
      </c>
      <c r="Q93" s="12">
        <v>34</v>
      </c>
      <c r="R93" s="12">
        <f t="shared" si="41"/>
        <v>7</v>
      </c>
      <c r="S93" s="12">
        <v>75</v>
      </c>
      <c r="T93" s="12">
        <f t="shared" si="42"/>
        <v>1.5</v>
      </c>
      <c r="U93" s="12">
        <f t="shared" si="43"/>
        <v>120.5</v>
      </c>
      <c r="V93" s="12">
        <f t="shared" si="44"/>
        <v>14</v>
      </c>
    </row>
    <row r="94" spans="1:22" x14ac:dyDescent="0.25">
      <c r="A94" s="15">
        <v>10</v>
      </c>
      <c r="B94" s="16" t="s">
        <v>43</v>
      </c>
      <c r="C94" s="7">
        <v>2005</v>
      </c>
      <c r="D94" s="7" t="s">
        <v>63</v>
      </c>
      <c r="E94" s="7">
        <v>57.33</v>
      </c>
      <c r="F94" s="7">
        <f t="shared" si="35"/>
        <v>11</v>
      </c>
      <c r="G94" s="7">
        <v>179</v>
      </c>
      <c r="H94" s="7">
        <f t="shared" si="36"/>
        <v>15</v>
      </c>
      <c r="I94" s="7">
        <v>59</v>
      </c>
      <c r="J94" s="7">
        <f t="shared" si="37"/>
        <v>12</v>
      </c>
      <c r="K94" s="7">
        <v>3</v>
      </c>
      <c r="L94" s="7">
        <f t="shared" si="38"/>
        <v>13</v>
      </c>
      <c r="M94" s="7">
        <v>28</v>
      </c>
      <c r="N94" s="7">
        <f t="shared" si="39"/>
        <v>8.5</v>
      </c>
      <c r="O94" s="7">
        <v>14.94</v>
      </c>
      <c r="P94" s="7">
        <f t="shared" si="40"/>
        <v>11</v>
      </c>
      <c r="Q94" s="12">
        <v>27</v>
      </c>
      <c r="R94" s="12">
        <f t="shared" si="41"/>
        <v>21.5</v>
      </c>
      <c r="S94" s="12">
        <v>46</v>
      </c>
      <c r="T94" s="12">
        <f t="shared" si="42"/>
        <v>23.5</v>
      </c>
      <c r="U94" s="12">
        <f t="shared" si="43"/>
        <v>115.5</v>
      </c>
      <c r="V94" s="12">
        <f t="shared" si="44"/>
        <v>13</v>
      </c>
    </row>
    <row r="95" spans="1:22" x14ac:dyDescent="0.25">
      <c r="A95" s="15">
        <v>11</v>
      </c>
      <c r="B95" s="16" t="s">
        <v>42</v>
      </c>
      <c r="C95" s="7">
        <v>2005</v>
      </c>
      <c r="D95" s="7" t="s">
        <v>63</v>
      </c>
      <c r="E95" s="7">
        <v>62.42</v>
      </c>
      <c r="F95" s="7">
        <f t="shared" si="35"/>
        <v>24</v>
      </c>
      <c r="G95" s="7">
        <v>154</v>
      </c>
      <c r="H95" s="7">
        <f t="shared" si="36"/>
        <v>29</v>
      </c>
      <c r="I95" s="7">
        <v>52</v>
      </c>
      <c r="J95" s="7">
        <f t="shared" si="37"/>
        <v>18</v>
      </c>
      <c r="K95" s="7">
        <v>0</v>
      </c>
      <c r="L95" s="7">
        <f t="shared" si="38"/>
        <v>28.5</v>
      </c>
      <c r="M95" s="7">
        <v>25</v>
      </c>
      <c r="N95" s="7">
        <f t="shared" si="39"/>
        <v>17.5</v>
      </c>
      <c r="O95" s="7">
        <v>17.3</v>
      </c>
      <c r="P95" s="7">
        <f t="shared" si="40"/>
        <v>30</v>
      </c>
      <c r="Q95" s="12">
        <v>22</v>
      </c>
      <c r="R95" s="12">
        <f t="shared" si="41"/>
        <v>27</v>
      </c>
      <c r="S95" s="12">
        <v>50</v>
      </c>
      <c r="T95" s="12">
        <f t="shared" si="42"/>
        <v>20</v>
      </c>
      <c r="U95" s="12">
        <f t="shared" si="43"/>
        <v>194</v>
      </c>
      <c r="V95" s="12">
        <f t="shared" si="44"/>
        <v>28</v>
      </c>
    </row>
    <row r="96" spans="1:22" x14ac:dyDescent="0.25">
      <c r="A96" s="15">
        <v>12</v>
      </c>
      <c r="B96" s="16" t="s">
        <v>75</v>
      </c>
      <c r="C96" s="7">
        <v>2004</v>
      </c>
      <c r="D96" s="7" t="s">
        <v>64</v>
      </c>
      <c r="E96" s="7">
        <v>59.26</v>
      </c>
      <c r="F96" s="7">
        <f t="shared" si="35"/>
        <v>16</v>
      </c>
      <c r="G96" s="7">
        <v>185</v>
      </c>
      <c r="H96" s="7">
        <f t="shared" si="36"/>
        <v>12</v>
      </c>
      <c r="I96" s="7">
        <v>45</v>
      </c>
      <c r="J96" s="7">
        <f t="shared" si="37"/>
        <v>24</v>
      </c>
      <c r="K96" s="7">
        <v>10</v>
      </c>
      <c r="L96" s="7">
        <f t="shared" si="38"/>
        <v>3.5</v>
      </c>
      <c r="M96" s="7">
        <v>20</v>
      </c>
      <c r="N96" s="7">
        <f t="shared" si="39"/>
        <v>25.5</v>
      </c>
      <c r="O96" s="7">
        <v>14.37</v>
      </c>
      <c r="P96" s="7">
        <f t="shared" si="40"/>
        <v>8</v>
      </c>
      <c r="Q96" s="12">
        <v>37</v>
      </c>
      <c r="R96" s="12">
        <f t="shared" si="41"/>
        <v>4</v>
      </c>
      <c r="S96" s="12">
        <v>50</v>
      </c>
      <c r="T96" s="12">
        <f t="shared" si="42"/>
        <v>20</v>
      </c>
      <c r="U96" s="12">
        <f t="shared" si="43"/>
        <v>113</v>
      </c>
      <c r="V96" s="12">
        <f t="shared" si="44"/>
        <v>12</v>
      </c>
    </row>
    <row r="97" spans="1:22" x14ac:dyDescent="0.25">
      <c r="A97" s="15">
        <v>13</v>
      </c>
      <c r="B97" s="16" t="s">
        <v>120</v>
      </c>
      <c r="C97" s="7">
        <v>2004</v>
      </c>
      <c r="D97" s="7" t="s">
        <v>64</v>
      </c>
      <c r="E97" s="7">
        <v>59.87</v>
      </c>
      <c r="F97" s="7">
        <f t="shared" si="35"/>
        <v>17</v>
      </c>
      <c r="G97" s="7">
        <v>228</v>
      </c>
      <c r="H97" s="7">
        <f t="shared" si="36"/>
        <v>1</v>
      </c>
      <c r="I97" s="7">
        <v>75</v>
      </c>
      <c r="J97" s="7">
        <f t="shared" si="37"/>
        <v>3</v>
      </c>
      <c r="K97" s="7">
        <v>6</v>
      </c>
      <c r="L97" s="7">
        <f t="shared" si="38"/>
        <v>8</v>
      </c>
      <c r="M97" s="7">
        <v>26</v>
      </c>
      <c r="N97" s="7">
        <f t="shared" si="39"/>
        <v>13.5</v>
      </c>
      <c r="O97" s="7">
        <v>13.15</v>
      </c>
      <c r="P97" s="7">
        <f t="shared" si="40"/>
        <v>1</v>
      </c>
      <c r="Q97" s="12">
        <v>30</v>
      </c>
      <c r="R97" s="12">
        <f t="shared" si="41"/>
        <v>13.5</v>
      </c>
      <c r="S97" s="12">
        <v>53</v>
      </c>
      <c r="T97" s="12">
        <f t="shared" si="42"/>
        <v>17.5</v>
      </c>
      <c r="U97" s="12">
        <f t="shared" si="43"/>
        <v>74.5</v>
      </c>
      <c r="V97" s="12">
        <f t="shared" si="44"/>
        <v>5</v>
      </c>
    </row>
    <row r="98" spans="1:22" x14ac:dyDescent="0.25">
      <c r="A98" s="15">
        <v>14</v>
      </c>
      <c r="B98" s="16" t="s">
        <v>121</v>
      </c>
      <c r="C98" s="7">
        <v>2004</v>
      </c>
      <c r="D98" s="7" t="s">
        <v>64</v>
      </c>
      <c r="E98" s="7">
        <v>48.87</v>
      </c>
      <c r="F98" s="7">
        <f t="shared" si="35"/>
        <v>1</v>
      </c>
      <c r="G98" s="7">
        <v>211</v>
      </c>
      <c r="H98" s="7">
        <f t="shared" si="36"/>
        <v>4</v>
      </c>
      <c r="I98" s="7">
        <v>73</v>
      </c>
      <c r="J98" s="7">
        <f t="shared" si="37"/>
        <v>4.5</v>
      </c>
      <c r="K98" s="7">
        <v>13</v>
      </c>
      <c r="L98" s="7">
        <f t="shared" si="38"/>
        <v>1.5</v>
      </c>
      <c r="M98" s="7">
        <v>35</v>
      </c>
      <c r="N98" s="7">
        <f t="shared" si="39"/>
        <v>1</v>
      </c>
      <c r="O98" s="7">
        <v>13.31</v>
      </c>
      <c r="P98" s="7">
        <f t="shared" si="40"/>
        <v>2</v>
      </c>
      <c r="Q98" s="12">
        <v>20</v>
      </c>
      <c r="R98" s="12">
        <f t="shared" si="41"/>
        <v>29.5</v>
      </c>
      <c r="S98" s="12">
        <v>64</v>
      </c>
      <c r="T98" s="12">
        <f t="shared" si="42"/>
        <v>6.5</v>
      </c>
      <c r="U98" s="12">
        <f t="shared" si="43"/>
        <v>50</v>
      </c>
      <c r="V98" s="12">
        <f t="shared" si="44"/>
        <v>2</v>
      </c>
    </row>
    <row r="99" spans="1:22" x14ac:dyDescent="0.25">
      <c r="A99" s="15">
        <v>15</v>
      </c>
      <c r="B99" s="16" t="s">
        <v>122</v>
      </c>
      <c r="C99" s="7">
        <v>2004</v>
      </c>
      <c r="D99" s="7" t="s">
        <v>63</v>
      </c>
      <c r="E99" s="7">
        <v>57.93</v>
      </c>
      <c r="F99" s="7">
        <f t="shared" si="35"/>
        <v>12</v>
      </c>
      <c r="G99" s="7">
        <v>176</v>
      </c>
      <c r="H99" s="7">
        <f t="shared" si="36"/>
        <v>19</v>
      </c>
      <c r="I99" s="7">
        <v>56</v>
      </c>
      <c r="J99" s="7">
        <f t="shared" si="37"/>
        <v>13</v>
      </c>
      <c r="K99" s="7">
        <v>2</v>
      </c>
      <c r="L99" s="7">
        <f t="shared" si="38"/>
        <v>18.5</v>
      </c>
      <c r="M99" s="7">
        <v>24</v>
      </c>
      <c r="N99" s="7">
        <f t="shared" si="39"/>
        <v>20</v>
      </c>
      <c r="O99" s="7">
        <v>16.02</v>
      </c>
      <c r="P99" s="7">
        <f t="shared" si="40"/>
        <v>25</v>
      </c>
      <c r="Q99" s="12">
        <v>36</v>
      </c>
      <c r="R99" s="12">
        <f t="shared" si="41"/>
        <v>5.5</v>
      </c>
      <c r="S99" s="12">
        <v>33</v>
      </c>
      <c r="T99" s="12">
        <f t="shared" si="42"/>
        <v>28</v>
      </c>
      <c r="U99" s="12">
        <f t="shared" si="43"/>
        <v>141</v>
      </c>
      <c r="V99" s="12">
        <f t="shared" si="44"/>
        <v>21</v>
      </c>
    </row>
    <row r="100" spans="1:22" x14ac:dyDescent="0.25">
      <c r="A100" s="15">
        <v>16</v>
      </c>
      <c r="B100" s="16" t="s">
        <v>123</v>
      </c>
      <c r="C100" s="7">
        <v>2004</v>
      </c>
      <c r="D100" s="7" t="s">
        <v>63</v>
      </c>
      <c r="E100" s="7">
        <v>61.6</v>
      </c>
      <c r="F100" s="7">
        <f t="shared" si="35"/>
        <v>21</v>
      </c>
      <c r="G100" s="7">
        <v>144</v>
      </c>
      <c r="H100" s="7">
        <f t="shared" si="36"/>
        <v>30</v>
      </c>
      <c r="I100" s="7">
        <v>34</v>
      </c>
      <c r="J100" s="7">
        <f t="shared" si="37"/>
        <v>28</v>
      </c>
      <c r="K100" s="7">
        <v>0</v>
      </c>
      <c r="L100" s="7">
        <f t="shared" si="38"/>
        <v>28.5</v>
      </c>
      <c r="M100" s="7">
        <v>9</v>
      </c>
      <c r="N100" s="7">
        <f t="shared" si="39"/>
        <v>31</v>
      </c>
      <c r="O100" s="7">
        <v>17.38</v>
      </c>
      <c r="P100" s="7">
        <f t="shared" si="40"/>
        <v>31</v>
      </c>
      <c r="Q100" s="12">
        <v>27</v>
      </c>
      <c r="R100" s="12">
        <f t="shared" si="41"/>
        <v>21.5</v>
      </c>
      <c r="S100" s="12">
        <v>31</v>
      </c>
      <c r="T100" s="12">
        <f t="shared" si="42"/>
        <v>29</v>
      </c>
      <c r="U100" s="12">
        <f t="shared" si="43"/>
        <v>220</v>
      </c>
      <c r="V100" s="12">
        <f t="shared" si="44"/>
        <v>31</v>
      </c>
    </row>
    <row r="101" spans="1:22" x14ac:dyDescent="0.25">
      <c r="A101" s="15">
        <v>17</v>
      </c>
      <c r="B101" s="16" t="s">
        <v>124</v>
      </c>
      <c r="C101" s="7">
        <v>2004</v>
      </c>
      <c r="D101" s="7" t="s">
        <v>64</v>
      </c>
      <c r="E101" s="7">
        <v>53.22</v>
      </c>
      <c r="F101" s="7">
        <f t="shared" si="35"/>
        <v>3</v>
      </c>
      <c r="G101" s="7">
        <v>177</v>
      </c>
      <c r="H101" s="7">
        <f t="shared" si="36"/>
        <v>17.5</v>
      </c>
      <c r="I101" s="7">
        <v>45</v>
      </c>
      <c r="J101" s="7">
        <f t="shared" si="37"/>
        <v>24</v>
      </c>
      <c r="K101" s="7">
        <v>7</v>
      </c>
      <c r="L101" s="7">
        <f t="shared" si="38"/>
        <v>6.5</v>
      </c>
      <c r="M101" s="7">
        <v>26</v>
      </c>
      <c r="N101" s="7">
        <f t="shared" si="39"/>
        <v>13.5</v>
      </c>
      <c r="O101" s="7">
        <v>15.99</v>
      </c>
      <c r="P101" s="7">
        <f t="shared" si="40"/>
        <v>24</v>
      </c>
      <c r="Q101" s="12">
        <v>29</v>
      </c>
      <c r="R101" s="12">
        <f t="shared" si="41"/>
        <v>17.5</v>
      </c>
      <c r="S101" s="12">
        <v>50</v>
      </c>
      <c r="T101" s="12">
        <f t="shared" si="42"/>
        <v>20</v>
      </c>
      <c r="U101" s="12">
        <f t="shared" si="43"/>
        <v>126</v>
      </c>
      <c r="V101" s="12">
        <f t="shared" si="44"/>
        <v>16</v>
      </c>
    </row>
    <row r="102" spans="1:22" x14ac:dyDescent="0.25">
      <c r="A102" s="15">
        <v>18</v>
      </c>
      <c r="B102" s="16" t="s">
        <v>31</v>
      </c>
      <c r="C102" s="7">
        <v>2005</v>
      </c>
      <c r="D102" s="7" t="s">
        <v>63</v>
      </c>
      <c r="E102" s="7">
        <v>65</v>
      </c>
      <c r="F102" s="7">
        <f t="shared" si="35"/>
        <v>28</v>
      </c>
      <c r="G102" s="7">
        <v>162</v>
      </c>
      <c r="H102" s="7">
        <f t="shared" si="36"/>
        <v>26</v>
      </c>
      <c r="I102" s="7">
        <v>45</v>
      </c>
      <c r="J102" s="7">
        <f t="shared" si="37"/>
        <v>24</v>
      </c>
      <c r="K102" s="7">
        <v>0</v>
      </c>
      <c r="L102" s="7">
        <f t="shared" si="38"/>
        <v>28.5</v>
      </c>
      <c r="M102" s="7">
        <v>20</v>
      </c>
      <c r="N102" s="7">
        <f t="shared" si="39"/>
        <v>25.5</v>
      </c>
      <c r="O102" s="7">
        <v>15.82</v>
      </c>
      <c r="P102" s="7">
        <f t="shared" si="40"/>
        <v>20.5</v>
      </c>
      <c r="Q102" s="12">
        <v>9</v>
      </c>
      <c r="R102" s="12">
        <f t="shared" si="41"/>
        <v>32</v>
      </c>
      <c r="S102" s="12">
        <v>20</v>
      </c>
      <c r="T102" s="12">
        <f t="shared" si="42"/>
        <v>31</v>
      </c>
      <c r="U102" s="12">
        <f t="shared" si="43"/>
        <v>215.5</v>
      </c>
      <c r="V102" s="12">
        <f t="shared" si="44"/>
        <v>30</v>
      </c>
    </row>
    <row r="103" spans="1:22" x14ac:dyDescent="0.25">
      <c r="A103" s="15">
        <v>19</v>
      </c>
      <c r="B103" s="16" t="s">
        <v>27</v>
      </c>
      <c r="C103" s="7">
        <v>2005</v>
      </c>
      <c r="D103" s="7" t="s">
        <v>63</v>
      </c>
      <c r="E103" s="7">
        <v>73.03</v>
      </c>
      <c r="F103" s="7">
        <f t="shared" si="35"/>
        <v>29</v>
      </c>
      <c r="G103" s="7">
        <v>143</v>
      </c>
      <c r="H103" s="7">
        <f t="shared" si="36"/>
        <v>31</v>
      </c>
      <c r="I103" s="7">
        <v>53</v>
      </c>
      <c r="J103" s="7">
        <f t="shared" si="37"/>
        <v>16.5</v>
      </c>
      <c r="K103" s="7">
        <v>0</v>
      </c>
      <c r="L103" s="7">
        <f t="shared" si="38"/>
        <v>28.5</v>
      </c>
      <c r="M103" s="7">
        <v>18</v>
      </c>
      <c r="N103" s="7">
        <f t="shared" si="39"/>
        <v>28</v>
      </c>
      <c r="O103" s="7">
        <v>15.8</v>
      </c>
      <c r="P103" s="7">
        <f t="shared" si="40"/>
        <v>18</v>
      </c>
      <c r="Q103" s="12">
        <v>32</v>
      </c>
      <c r="R103" s="12">
        <f t="shared" si="41"/>
        <v>9</v>
      </c>
      <c r="S103" s="12">
        <v>25</v>
      </c>
      <c r="T103" s="12">
        <f t="shared" si="42"/>
        <v>30</v>
      </c>
      <c r="U103" s="12">
        <f t="shared" si="43"/>
        <v>190</v>
      </c>
      <c r="V103" s="12">
        <f t="shared" si="44"/>
        <v>27</v>
      </c>
    </row>
    <row r="104" spans="1:22" ht="18" customHeight="1" x14ac:dyDescent="0.25">
      <c r="A104" s="15">
        <v>20</v>
      </c>
      <c r="B104" s="16" t="s">
        <v>29</v>
      </c>
      <c r="C104" s="7">
        <v>2005</v>
      </c>
      <c r="D104" s="7" t="s">
        <v>63</v>
      </c>
      <c r="E104" s="7">
        <v>59.17</v>
      </c>
      <c r="F104" s="7">
        <f t="shared" si="35"/>
        <v>15</v>
      </c>
      <c r="G104" s="7">
        <v>164</v>
      </c>
      <c r="H104" s="7">
        <f t="shared" si="36"/>
        <v>24.5</v>
      </c>
      <c r="I104" s="7">
        <v>53</v>
      </c>
      <c r="J104" s="7">
        <f t="shared" si="37"/>
        <v>16.5</v>
      </c>
      <c r="K104" s="7">
        <v>1</v>
      </c>
      <c r="L104" s="7">
        <f t="shared" si="38"/>
        <v>23</v>
      </c>
      <c r="M104" s="7">
        <v>21</v>
      </c>
      <c r="N104" s="7">
        <f t="shared" si="39"/>
        <v>23.5</v>
      </c>
      <c r="O104" s="7">
        <v>15.05</v>
      </c>
      <c r="P104" s="7">
        <f t="shared" si="40"/>
        <v>14.5</v>
      </c>
      <c r="Q104" s="12">
        <v>26</v>
      </c>
      <c r="R104" s="12">
        <f t="shared" si="41"/>
        <v>23</v>
      </c>
      <c r="S104" s="12">
        <v>63</v>
      </c>
      <c r="T104" s="12">
        <f t="shared" si="42"/>
        <v>8.5</v>
      </c>
      <c r="U104" s="12">
        <f t="shared" si="43"/>
        <v>148.5</v>
      </c>
      <c r="V104" s="12">
        <f t="shared" si="44"/>
        <v>23.5</v>
      </c>
    </row>
    <row r="105" spans="1:22" x14ac:dyDescent="0.25">
      <c r="A105" s="15">
        <v>21</v>
      </c>
      <c r="B105" s="16" t="s">
        <v>125</v>
      </c>
      <c r="C105" s="7">
        <v>2004</v>
      </c>
      <c r="D105" s="7" t="s">
        <v>63</v>
      </c>
      <c r="E105" s="7">
        <v>56.87</v>
      </c>
      <c r="F105" s="7">
        <f t="shared" si="35"/>
        <v>10</v>
      </c>
      <c r="G105" s="7">
        <v>205</v>
      </c>
      <c r="H105" s="7">
        <f t="shared" si="36"/>
        <v>6.5</v>
      </c>
      <c r="I105" s="7">
        <v>37</v>
      </c>
      <c r="J105" s="7">
        <f t="shared" si="37"/>
        <v>27</v>
      </c>
      <c r="K105" s="7">
        <v>5</v>
      </c>
      <c r="L105" s="7">
        <f t="shared" si="38"/>
        <v>9</v>
      </c>
      <c r="M105" s="7">
        <v>33</v>
      </c>
      <c r="N105" s="7">
        <f t="shared" si="39"/>
        <v>2.5</v>
      </c>
      <c r="O105" s="7">
        <v>13.62</v>
      </c>
      <c r="P105" s="7">
        <f t="shared" si="40"/>
        <v>3</v>
      </c>
      <c r="Q105" s="12">
        <v>29</v>
      </c>
      <c r="R105" s="12">
        <f t="shared" si="41"/>
        <v>17.5</v>
      </c>
      <c r="S105" s="12">
        <v>49</v>
      </c>
      <c r="T105" s="12">
        <f t="shared" si="42"/>
        <v>22</v>
      </c>
      <c r="U105" s="12">
        <f t="shared" si="43"/>
        <v>97.5</v>
      </c>
      <c r="V105" s="12">
        <f t="shared" si="44"/>
        <v>8.5</v>
      </c>
    </row>
    <row r="106" spans="1:22" x14ac:dyDescent="0.25">
      <c r="A106" s="15">
        <v>22</v>
      </c>
      <c r="B106" s="16" t="s">
        <v>28</v>
      </c>
      <c r="C106" s="12">
        <v>2005</v>
      </c>
      <c r="D106" s="12" t="s">
        <v>63</v>
      </c>
      <c r="E106" s="12">
        <v>52.33</v>
      </c>
      <c r="F106" s="7">
        <f t="shared" si="35"/>
        <v>2</v>
      </c>
      <c r="G106" s="12">
        <v>195</v>
      </c>
      <c r="H106" s="7">
        <f t="shared" si="36"/>
        <v>8.5</v>
      </c>
      <c r="I106" s="12">
        <v>60</v>
      </c>
      <c r="J106" s="7">
        <f t="shared" si="37"/>
        <v>10.5</v>
      </c>
      <c r="K106" s="12">
        <v>3</v>
      </c>
      <c r="L106" s="7">
        <f t="shared" si="38"/>
        <v>13</v>
      </c>
      <c r="M106" s="12">
        <v>30</v>
      </c>
      <c r="N106" s="7">
        <f t="shared" si="39"/>
        <v>4.5</v>
      </c>
      <c r="O106" s="12">
        <v>14.11</v>
      </c>
      <c r="P106" s="7">
        <f t="shared" si="40"/>
        <v>7</v>
      </c>
      <c r="Q106" s="12">
        <v>22</v>
      </c>
      <c r="R106" s="12">
        <f t="shared" si="41"/>
        <v>27</v>
      </c>
      <c r="S106" s="12">
        <v>54</v>
      </c>
      <c r="T106" s="12">
        <f t="shared" si="42"/>
        <v>16</v>
      </c>
      <c r="U106" s="12">
        <f t="shared" si="43"/>
        <v>88.5</v>
      </c>
      <c r="V106" s="12">
        <f t="shared" si="44"/>
        <v>7</v>
      </c>
    </row>
    <row r="107" spans="1:22" x14ac:dyDescent="0.25">
      <c r="A107" s="15">
        <v>23</v>
      </c>
      <c r="B107" s="16" t="s">
        <v>22</v>
      </c>
      <c r="C107" s="12">
        <v>2004</v>
      </c>
      <c r="D107" s="12" t="s">
        <v>63</v>
      </c>
      <c r="E107" s="36">
        <v>99</v>
      </c>
      <c r="F107" s="7">
        <f t="shared" si="35"/>
        <v>32</v>
      </c>
      <c r="G107" s="12">
        <v>178</v>
      </c>
      <c r="H107" s="7">
        <f t="shared" si="36"/>
        <v>16</v>
      </c>
      <c r="I107" s="12">
        <v>54</v>
      </c>
      <c r="J107" s="7">
        <f t="shared" si="37"/>
        <v>15</v>
      </c>
      <c r="K107" s="12">
        <v>0</v>
      </c>
      <c r="L107" s="7">
        <f t="shared" si="38"/>
        <v>28.5</v>
      </c>
      <c r="M107" s="12">
        <v>28</v>
      </c>
      <c r="N107" s="7">
        <f t="shared" si="39"/>
        <v>8.5</v>
      </c>
      <c r="O107" s="12">
        <v>16.04</v>
      </c>
      <c r="P107" s="7">
        <f t="shared" si="40"/>
        <v>26</v>
      </c>
      <c r="Q107" s="12">
        <v>36</v>
      </c>
      <c r="R107" s="12">
        <f t="shared" si="41"/>
        <v>5.5</v>
      </c>
      <c r="S107" s="12">
        <v>63</v>
      </c>
      <c r="T107" s="12">
        <f t="shared" si="42"/>
        <v>8.5</v>
      </c>
      <c r="U107" s="12">
        <f t="shared" si="43"/>
        <v>140</v>
      </c>
      <c r="V107" s="12">
        <f t="shared" si="44"/>
        <v>20</v>
      </c>
    </row>
    <row r="108" spans="1:22" x14ac:dyDescent="0.25">
      <c r="A108" s="15">
        <v>24</v>
      </c>
      <c r="B108" s="16" t="s">
        <v>69</v>
      </c>
      <c r="C108" s="12">
        <v>2005</v>
      </c>
      <c r="D108" s="12" t="s">
        <v>64</v>
      </c>
      <c r="E108" s="12">
        <v>60.24</v>
      </c>
      <c r="F108" s="7">
        <f t="shared" si="35"/>
        <v>19</v>
      </c>
      <c r="G108" s="12">
        <v>155</v>
      </c>
      <c r="H108" s="7">
        <f t="shared" si="36"/>
        <v>27.5</v>
      </c>
      <c r="I108" s="12">
        <v>39</v>
      </c>
      <c r="J108" s="7">
        <f t="shared" si="37"/>
        <v>26</v>
      </c>
      <c r="K108" s="12">
        <v>4</v>
      </c>
      <c r="L108" s="7">
        <f t="shared" si="38"/>
        <v>10</v>
      </c>
      <c r="M108" s="12">
        <v>17</v>
      </c>
      <c r="N108" s="7">
        <f t="shared" si="39"/>
        <v>29</v>
      </c>
      <c r="O108" s="12">
        <v>15.82</v>
      </c>
      <c r="P108" s="7">
        <f t="shared" si="40"/>
        <v>20.5</v>
      </c>
      <c r="Q108" s="12">
        <v>31</v>
      </c>
      <c r="R108" s="12">
        <f t="shared" si="41"/>
        <v>10</v>
      </c>
      <c r="S108" s="12">
        <v>64</v>
      </c>
      <c r="T108" s="12">
        <f t="shared" si="42"/>
        <v>6.5</v>
      </c>
      <c r="U108" s="12">
        <f t="shared" si="43"/>
        <v>148.5</v>
      </c>
      <c r="V108" s="12">
        <f t="shared" si="44"/>
        <v>23.5</v>
      </c>
    </row>
    <row r="109" spans="1:22" x14ac:dyDescent="0.25">
      <c r="A109" s="15">
        <v>25</v>
      </c>
      <c r="B109" s="16" t="s">
        <v>147</v>
      </c>
      <c r="C109" s="12">
        <v>2005</v>
      </c>
      <c r="D109" s="12" t="s">
        <v>64</v>
      </c>
      <c r="E109" s="12">
        <v>60.04</v>
      </c>
      <c r="F109" s="7">
        <f t="shared" si="35"/>
        <v>18</v>
      </c>
      <c r="G109" s="12">
        <v>164</v>
      </c>
      <c r="H109" s="7">
        <f t="shared" si="36"/>
        <v>24.5</v>
      </c>
      <c r="I109" s="12">
        <v>51</v>
      </c>
      <c r="J109" s="7">
        <f t="shared" si="37"/>
        <v>19.5</v>
      </c>
      <c r="K109" s="12">
        <v>7</v>
      </c>
      <c r="L109" s="7">
        <f t="shared" si="38"/>
        <v>6.5</v>
      </c>
      <c r="M109" s="12">
        <v>22</v>
      </c>
      <c r="N109" s="7">
        <f t="shared" si="39"/>
        <v>21.5</v>
      </c>
      <c r="O109" s="12">
        <v>15.31</v>
      </c>
      <c r="P109" s="7">
        <f t="shared" si="40"/>
        <v>16</v>
      </c>
      <c r="Q109" s="12">
        <v>30</v>
      </c>
      <c r="R109" s="12">
        <f t="shared" si="41"/>
        <v>13.5</v>
      </c>
      <c r="S109" s="12">
        <v>66</v>
      </c>
      <c r="T109" s="12">
        <f t="shared" si="42"/>
        <v>5</v>
      </c>
      <c r="U109" s="12">
        <f t="shared" si="43"/>
        <v>124.5</v>
      </c>
      <c r="V109" s="12">
        <f t="shared" si="44"/>
        <v>15</v>
      </c>
    </row>
    <row r="110" spans="1:22" x14ac:dyDescent="0.25">
      <c r="A110" s="15">
        <v>26</v>
      </c>
      <c r="B110" s="16" t="s">
        <v>126</v>
      </c>
      <c r="C110" s="12">
        <v>2005</v>
      </c>
      <c r="D110" s="12" t="s">
        <v>63</v>
      </c>
      <c r="E110" s="12">
        <v>74.14</v>
      </c>
      <c r="F110" s="7">
        <f t="shared" si="35"/>
        <v>30</v>
      </c>
      <c r="G110" s="12">
        <v>142</v>
      </c>
      <c r="H110" s="7">
        <f t="shared" si="36"/>
        <v>32</v>
      </c>
      <c r="I110" s="12">
        <v>25</v>
      </c>
      <c r="J110" s="7">
        <f t="shared" si="37"/>
        <v>30</v>
      </c>
      <c r="K110" s="12">
        <v>0</v>
      </c>
      <c r="L110" s="7">
        <f t="shared" si="38"/>
        <v>28.5</v>
      </c>
      <c r="M110" s="12">
        <v>16</v>
      </c>
      <c r="N110" s="7">
        <f t="shared" si="39"/>
        <v>30</v>
      </c>
      <c r="O110" s="12">
        <v>18.95</v>
      </c>
      <c r="P110" s="7">
        <f t="shared" si="40"/>
        <v>32</v>
      </c>
      <c r="Q110" s="12">
        <v>23</v>
      </c>
      <c r="R110" s="12">
        <f t="shared" si="41"/>
        <v>24.5</v>
      </c>
      <c r="S110" s="40">
        <v>0</v>
      </c>
      <c r="T110" s="12">
        <f t="shared" si="42"/>
        <v>32</v>
      </c>
      <c r="U110" s="12">
        <f t="shared" si="43"/>
        <v>239</v>
      </c>
      <c r="V110" s="12">
        <f t="shared" si="44"/>
        <v>32</v>
      </c>
    </row>
    <row r="111" spans="1:22" x14ac:dyDescent="0.25">
      <c r="A111" s="15">
        <v>27</v>
      </c>
      <c r="B111" s="16" t="s">
        <v>37</v>
      </c>
      <c r="C111" s="12">
        <v>2005</v>
      </c>
      <c r="D111" s="12" t="s">
        <v>63</v>
      </c>
      <c r="E111" s="12">
        <v>56.11</v>
      </c>
      <c r="F111" s="7">
        <f t="shared" si="35"/>
        <v>9</v>
      </c>
      <c r="G111" s="12">
        <v>205</v>
      </c>
      <c r="H111" s="7">
        <f t="shared" si="36"/>
        <v>6.5</v>
      </c>
      <c r="I111" s="12">
        <v>73</v>
      </c>
      <c r="J111" s="7">
        <f t="shared" si="37"/>
        <v>4.5</v>
      </c>
      <c r="K111" s="12">
        <v>1</v>
      </c>
      <c r="L111" s="7">
        <f t="shared" si="38"/>
        <v>23</v>
      </c>
      <c r="M111" s="12">
        <v>29</v>
      </c>
      <c r="N111" s="7">
        <f t="shared" si="39"/>
        <v>6</v>
      </c>
      <c r="O111" s="12">
        <v>14.6</v>
      </c>
      <c r="P111" s="7">
        <f t="shared" si="40"/>
        <v>9</v>
      </c>
      <c r="Q111" s="12">
        <v>30</v>
      </c>
      <c r="R111" s="12">
        <f t="shared" si="41"/>
        <v>13.5</v>
      </c>
      <c r="S111" s="12">
        <v>35</v>
      </c>
      <c r="T111" s="12">
        <f t="shared" si="42"/>
        <v>26</v>
      </c>
      <c r="U111" s="12">
        <f t="shared" si="43"/>
        <v>97.5</v>
      </c>
      <c r="V111" s="12">
        <f t="shared" si="44"/>
        <v>8.5</v>
      </c>
    </row>
    <row r="112" spans="1:22" x14ac:dyDescent="0.25">
      <c r="A112" s="15">
        <v>28</v>
      </c>
      <c r="B112" s="16" t="s">
        <v>23</v>
      </c>
      <c r="C112" s="12">
        <v>2004</v>
      </c>
      <c r="D112" s="12" t="s">
        <v>63</v>
      </c>
      <c r="E112" s="12">
        <v>58.84</v>
      </c>
      <c r="F112" s="7">
        <f t="shared" si="35"/>
        <v>14</v>
      </c>
      <c r="G112" s="12">
        <v>193</v>
      </c>
      <c r="H112" s="7">
        <f t="shared" si="36"/>
        <v>10</v>
      </c>
      <c r="I112" s="12">
        <v>60</v>
      </c>
      <c r="J112" s="7">
        <f t="shared" si="37"/>
        <v>10.5</v>
      </c>
      <c r="K112" s="12">
        <v>2</v>
      </c>
      <c r="L112" s="7">
        <f t="shared" si="38"/>
        <v>18.5</v>
      </c>
      <c r="M112" s="12">
        <v>28</v>
      </c>
      <c r="N112" s="7">
        <f t="shared" si="39"/>
        <v>8.5</v>
      </c>
      <c r="O112" s="12">
        <v>13.66</v>
      </c>
      <c r="P112" s="7">
        <f t="shared" si="40"/>
        <v>4</v>
      </c>
      <c r="Q112" s="12">
        <v>22</v>
      </c>
      <c r="R112" s="12">
        <f t="shared" si="41"/>
        <v>27</v>
      </c>
      <c r="S112" s="12">
        <v>60</v>
      </c>
      <c r="T112" s="12">
        <f t="shared" si="42"/>
        <v>13.5</v>
      </c>
      <c r="U112" s="12">
        <f t="shared" si="43"/>
        <v>106</v>
      </c>
      <c r="V112" s="12">
        <f t="shared" si="44"/>
        <v>11</v>
      </c>
    </row>
    <row r="113" spans="1:22" x14ac:dyDescent="0.25">
      <c r="A113" s="15">
        <v>29</v>
      </c>
      <c r="B113" s="16" t="s">
        <v>127</v>
      </c>
      <c r="C113" s="12">
        <v>2005</v>
      </c>
      <c r="D113" s="12" t="s">
        <v>63</v>
      </c>
      <c r="E113" s="12">
        <v>60.7</v>
      </c>
      <c r="F113" s="7">
        <f t="shared" si="35"/>
        <v>20</v>
      </c>
      <c r="G113" s="12">
        <v>175</v>
      </c>
      <c r="H113" s="7">
        <f t="shared" si="36"/>
        <v>20</v>
      </c>
      <c r="I113" s="52">
        <v>0</v>
      </c>
      <c r="J113" s="7">
        <f t="shared" si="37"/>
        <v>31.5</v>
      </c>
      <c r="K113" s="12">
        <v>2</v>
      </c>
      <c r="L113" s="7">
        <f t="shared" si="38"/>
        <v>18.5</v>
      </c>
      <c r="M113" s="12">
        <v>25</v>
      </c>
      <c r="N113" s="7">
        <f t="shared" si="39"/>
        <v>17.5</v>
      </c>
      <c r="O113" s="12">
        <v>16.7</v>
      </c>
      <c r="P113" s="7">
        <f t="shared" si="40"/>
        <v>27</v>
      </c>
      <c r="Q113" s="12">
        <v>23</v>
      </c>
      <c r="R113" s="12">
        <f t="shared" si="41"/>
        <v>24.5</v>
      </c>
      <c r="S113" s="12">
        <v>34</v>
      </c>
      <c r="T113" s="12">
        <f t="shared" si="42"/>
        <v>27</v>
      </c>
      <c r="U113" s="12">
        <f t="shared" si="43"/>
        <v>186</v>
      </c>
      <c r="V113" s="12">
        <f t="shared" si="44"/>
        <v>25</v>
      </c>
    </row>
    <row r="114" spans="1:22" x14ac:dyDescent="0.25">
      <c r="A114" s="15">
        <v>30</v>
      </c>
      <c r="B114" s="16" t="s">
        <v>30</v>
      </c>
      <c r="C114" s="12">
        <v>2005</v>
      </c>
      <c r="D114" s="12" t="s">
        <v>63</v>
      </c>
      <c r="E114" s="12">
        <v>58.69</v>
      </c>
      <c r="F114" s="7">
        <f t="shared" si="35"/>
        <v>13</v>
      </c>
      <c r="G114" s="12">
        <v>172</v>
      </c>
      <c r="H114" s="7">
        <f t="shared" si="36"/>
        <v>21.5</v>
      </c>
      <c r="I114" s="12">
        <v>61</v>
      </c>
      <c r="J114" s="7">
        <f t="shared" si="37"/>
        <v>9</v>
      </c>
      <c r="K114" s="12">
        <v>3</v>
      </c>
      <c r="L114" s="7">
        <f t="shared" si="38"/>
        <v>13</v>
      </c>
      <c r="M114" s="12">
        <v>28</v>
      </c>
      <c r="N114" s="7">
        <f t="shared" si="39"/>
        <v>8.5</v>
      </c>
      <c r="O114" s="12">
        <v>14.97</v>
      </c>
      <c r="P114" s="7">
        <f t="shared" si="40"/>
        <v>12</v>
      </c>
      <c r="Q114" s="12">
        <v>28</v>
      </c>
      <c r="R114" s="12">
        <f t="shared" si="41"/>
        <v>19.5</v>
      </c>
      <c r="S114" s="12">
        <v>75</v>
      </c>
      <c r="T114" s="12">
        <f t="shared" si="42"/>
        <v>1.5</v>
      </c>
      <c r="U114" s="12">
        <f t="shared" si="43"/>
        <v>98</v>
      </c>
      <c r="V114" s="12">
        <f t="shared" si="44"/>
        <v>10</v>
      </c>
    </row>
    <row r="115" spans="1:22" x14ac:dyDescent="0.25">
      <c r="A115" s="15">
        <v>31</v>
      </c>
      <c r="B115" s="16" t="s">
        <v>128</v>
      </c>
      <c r="C115" s="12">
        <v>2004</v>
      </c>
      <c r="D115" s="12" t="s">
        <v>63</v>
      </c>
      <c r="E115" s="12">
        <v>63.26</v>
      </c>
      <c r="F115" s="7">
        <f t="shared" si="35"/>
        <v>26</v>
      </c>
      <c r="G115" s="12">
        <v>185</v>
      </c>
      <c r="H115" s="7">
        <f t="shared" si="36"/>
        <v>12</v>
      </c>
      <c r="I115" s="52">
        <v>0</v>
      </c>
      <c r="J115" s="7">
        <f t="shared" si="37"/>
        <v>31.5</v>
      </c>
      <c r="K115" s="12">
        <v>0</v>
      </c>
      <c r="L115" s="7">
        <f t="shared" si="38"/>
        <v>28.5</v>
      </c>
      <c r="M115" s="12">
        <v>25</v>
      </c>
      <c r="N115" s="7">
        <f t="shared" si="39"/>
        <v>17.5</v>
      </c>
      <c r="O115" s="12">
        <v>15.67</v>
      </c>
      <c r="P115" s="7">
        <f t="shared" si="40"/>
        <v>17</v>
      </c>
      <c r="Q115" s="12">
        <v>20</v>
      </c>
      <c r="R115" s="12">
        <f t="shared" si="41"/>
        <v>29.5</v>
      </c>
      <c r="S115" s="12">
        <v>36</v>
      </c>
      <c r="T115" s="12">
        <f t="shared" si="42"/>
        <v>25</v>
      </c>
      <c r="U115" s="12">
        <f t="shared" si="43"/>
        <v>187</v>
      </c>
      <c r="V115" s="12">
        <f t="shared" si="44"/>
        <v>26</v>
      </c>
    </row>
    <row r="116" spans="1:22" x14ac:dyDescent="0.25">
      <c r="A116" s="11">
        <v>32</v>
      </c>
      <c r="B116" s="16" t="s">
        <v>145</v>
      </c>
      <c r="C116" s="12">
        <v>2005</v>
      </c>
      <c r="D116" s="12" t="s">
        <v>63</v>
      </c>
      <c r="E116" s="12">
        <v>62</v>
      </c>
      <c r="F116" s="7">
        <f t="shared" si="35"/>
        <v>23</v>
      </c>
      <c r="G116" s="12">
        <v>177</v>
      </c>
      <c r="H116" s="7">
        <f t="shared" si="36"/>
        <v>17.5</v>
      </c>
      <c r="I116" s="12">
        <v>51</v>
      </c>
      <c r="J116" s="7">
        <f t="shared" si="37"/>
        <v>19.5</v>
      </c>
      <c r="K116" s="12">
        <v>2</v>
      </c>
      <c r="L116" s="7">
        <f t="shared" si="38"/>
        <v>18.5</v>
      </c>
      <c r="M116" s="12">
        <v>25</v>
      </c>
      <c r="N116" s="7">
        <f t="shared" si="39"/>
        <v>17.5</v>
      </c>
      <c r="O116" s="12">
        <v>15.92</v>
      </c>
      <c r="P116" s="7">
        <f t="shared" si="40"/>
        <v>23</v>
      </c>
      <c r="Q116" s="12">
        <v>40</v>
      </c>
      <c r="R116" s="12">
        <f t="shared" si="41"/>
        <v>3</v>
      </c>
      <c r="S116" s="12">
        <v>60</v>
      </c>
      <c r="T116" s="12">
        <f t="shared" si="42"/>
        <v>13.5</v>
      </c>
      <c r="U116" s="12">
        <f t="shared" si="43"/>
        <v>135.5</v>
      </c>
      <c r="V116" s="12">
        <f t="shared" si="44"/>
        <v>18.5</v>
      </c>
    </row>
    <row r="117" spans="1:22" x14ac:dyDescent="0.25">
      <c r="A117" s="28"/>
      <c r="B117" s="55"/>
      <c r="C117" s="56"/>
      <c r="D117" s="56"/>
      <c r="E117" s="56"/>
      <c r="F117" s="25"/>
      <c r="G117" s="56"/>
      <c r="H117" s="25"/>
      <c r="I117" s="56"/>
      <c r="J117" s="25"/>
      <c r="K117" s="56"/>
      <c r="L117" s="25"/>
      <c r="M117" s="56"/>
      <c r="N117" s="25"/>
      <c r="O117" s="56"/>
      <c r="P117" s="25"/>
      <c r="Q117" s="56"/>
      <c r="R117" s="56"/>
      <c r="S117" s="56"/>
      <c r="T117" s="56"/>
      <c r="U117" s="56"/>
      <c r="V117" s="56"/>
    </row>
    <row r="118" spans="1:22" x14ac:dyDescent="0.25">
      <c r="A118" s="28"/>
      <c r="B118" s="55"/>
      <c r="C118" s="56"/>
      <c r="D118" s="56"/>
      <c r="E118" s="56"/>
      <c r="F118" s="25"/>
      <c r="G118" s="56"/>
      <c r="H118" s="25"/>
      <c r="I118" s="56"/>
      <c r="J118" s="25"/>
      <c r="K118" s="56"/>
      <c r="L118" s="25"/>
      <c r="M118" s="56"/>
      <c r="N118" s="25"/>
      <c r="O118" s="56"/>
      <c r="P118" s="25"/>
      <c r="Q118" s="56"/>
      <c r="R118" s="56"/>
      <c r="S118" s="56"/>
      <c r="T118" s="56"/>
      <c r="U118" s="56"/>
      <c r="V118" s="56"/>
    </row>
    <row r="119" spans="1:22" x14ac:dyDescent="0.25">
      <c r="Q119" s="13"/>
      <c r="R119" s="13"/>
      <c r="S119" s="13"/>
      <c r="T119" s="13"/>
    </row>
    <row r="120" spans="1:22" ht="18.75" x14ac:dyDescent="0.3">
      <c r="A120" s="67" t="s">
        <v>158</v>
      </c>
      <c r="B120" s="67"/>
      <c r="C120" s="67"/>
      <c r="D120" s="67"/>
      <c r="Q120" s="13"/>
      <c r="R120" s="13"/>
      <c r="S120" s="13"/>
      <c r="T120" s="13"/>
    </row>
    <row r="121" spans="1:22" ht="58.5" customHeight="1" x14ac:dyDescent="0.25">
      <c r="A121" s="27" t="s">
        <v>0</v>
      </c>
      <c r="B121" s="4" t="s">
        <v>1</v>
      </c>
      <c r="C121" s="4" t="s">
        <v>2</v>
      </c>
      <c r="D121" s="27" t="s">
        <v>3</v>
      </c>
      <c r="E121" s="4" t="s">
        <v>8</v>
      </c>
      <c r="F121" s="4" t="s">
        <v>4</v>
      </c>
      <c r="G121" s="4" t="s">
        <v>5</v>
      </c>
      <c r="H121" s="4" t="s">
        <v>4</v>
      </c>
      <c r="I121" s="4" t="s">
        <v>13</v>
      </c>
      <c r="J121" s="4" t="s">
        <v>4</v>
      </c>
      <c r="K121" s="4" t="s">
        <v>164</v>
      </c>
      <c r="L121" s="4" t="s">
        <v>4</v>
      </c>
      <c r="M121" s="4" t="s">
        <v>83</v>
      </c>
      <c r="N121" s="4" t="s">
        <v>4</v>
      </c>
      <c r="O121" s="4" t="s">
        <v>157</v>
      </c>
      <c r="P121" s="4" t="s">
        <v>4</v>
      </c>
      <c r="Q121" s="4" t="s">
        <v>84</v>
      </c>
      <c r="R121" s="27" t="s">
        <v>4</v>
      </c>
      <c r="S121" s="4" t="s">
        <v>88</v>
      </c>
      <c r="T121" s="27" t="s">
        <v>4</v>
      </c>
      <c r="U121" s="4" t="s">
        <v>12</v>
      </c>
      <c r="V121" s="27" t="s">
        <v>4</v>
      </c>
    </row>
    <row r="122" spans="1:22" x14ac:dyDescent="0.25">
      <c r="A122" s="4">
        <v>1</v>
      </c>
      <c r="B122" s="16" t="s">
        <v>16</v>
      </c>
      <c r="C122" s="7">
        <v>2003</v>
      </c>
      <c r="D122" s="12" t="s">
        <v>63</v>
      </c>
      <c r="E122" s="7">
        <v>60.59</v>
      </c>
      <c r="F122" s="7">
        <f>_xlfn.RANK.AVG(E122,$E$122:$E$135,1)</f>
        <v>13</v>
      </c>
      <c r="G122" s="7">
        <v>168</v>
      </c>
      <c r="H122" s="7">
        <f>_xlfn.RANK.AVG(G122,$G$122:$G$135,0)</f>
        <v>14</v>
      </c>
      <c r="I122" s="7">
        <v>47</v>
      </c>
      <c r="J122" s="7">
        <f>_xlfn.RANK.AVG(I122,$I$122:$I$135,0)</f>
        <v>13</v>
      </c>
      <c r="K122" s="7">
        <v>1</v>
      </c>
      <c r="L122" s="7">
        <f>_xlfn.RANK.AVG(K122,$K$122:$K$135,0)</f>
        <v>13</v>
      </c>
      <c r="M122" s="7">
        <v>20</v>
      </c>
      <c r="N122" s="7">
        <f>_xlfn.RANK.AVG(M122,$M$122:$M$135,0)</f>
        <v>14</v>
      </c>
      <c r="O122" s="7">
        <v>14.77</v>
      </c>
      <c r="P122" s="7">
        <f>_xlfn.RANK.AVG(O122,$O$122:$O$135,1)</f>
        <v>8</v>
      </c>
      <c r="Q122" s="12">
        <v>36</v>
      </c>
      <c r="R122" s="12">
        <f>_xlfn.RANK.AVG(Q122,$Q$122:$Q$135,0)</f>
        <v>2</v>
      </c>
      <c r="S122" s="12">
        <v>67</v>
      </c>
      <c r="T122" s="12">
        <f>_xlfn.RANK.AVG(S122,$S$122:$S$135,)</f>
        <v>6</v>
      </c>
      <c r="U122" s="47">
        <f>SUM(F122,H122,J122,L122,N122,P122,R122,T122)</f>
        <v>83</v>
      </c>
      <c r="V122" s="47">
        <f>_xlfn.RANK.AVG(U122,$U$122:$U$135,1)</f>
        <v>11</v>
      </c>
    </row>
    <row r="123" spans="1:22" x14ac:dyDescent="0.25">
      <c r="A123" s="4">
        <v>2</v>
      </c>
      <c r="B123" s="16" t="s">
        <v>21</v>
      </c>
      <c r="C123" s="7">
        <v>2003</v>
      </c>
      <c r="D123" s="12" t="s">
        <v>63</v>
      </c>
      <c r="E123" s="7">
        <v>52.01</v>
      </c>
      <c r="F123" s="7">
        <f t="shared" ref="F123:F135" si="45">_xlfn.RANK.AVG(E123,$E$122:$E$135,1)</f>
        <v>7</v>
      </c>
      <c r="G123" s="7">
        <v>233</v>
      </c>
      <c r="H123" s="7">
        <f t="shared" ref="H123:H135" si="46">_xlfn.RANK.AVG(G123,$G$122:$G$135,0)</f>
        <v>1</v>
      </c>
      <c r="I123" s="7">
        <v>76</v>
      </c>
      <c r="J123" s="7">
        <f t="shared" ref="J123:J135" si="47">_xlfn.RANK.AVG(I123,$I$122:$I$135,0)</f>
        <v>5</v>
      </c>
      <c r="K123" s="7">
        <v>11</v>
      </c>
      <c r="L123" s="7">
        <f t="shared" ref="L123:L135" si="48">_xlfn.RANK.AVG(K123,$K$122:$K$135,0)</f>
        <v>2</v>
      </c>
      <c r="M123" s="7">
        <v>30</v>
      </c>
      <c r="N123" s="7">
        <f t="shared" ref="N123:N135" si="49">_xlfn.RANK.AVG(M123,$M$122:$M$135,0)</f>
        <v>6.5</v>
      </c>
      <c r="O123" s="7">
        <v>12.94</v>
      </c>
      <c r="P123" s="7">
        <f t="shared" ref="P123:P135" si="50">_xlfn.RANK.AVG(O123,$O$122:$O$135,1)</f>
        <v>2</v>
      </c>
      <c r="Q123" s="12">
        <v>29</v>
      </c>
      <c r="R123" s="12">
        <f t="shared" ref="R123:R135" si="51">_xlfn.RANK.AVG(Q123,$Q$122:$Q$135,0)</f>
        <v>8</v>
      </c>
      <c r="S123" s="12">
        <v>72</v>
      </c>
      <c r="T123" s="12">
        <f t="shared" ref="T123:T135" si="52">_xlfn.RANK.AVG(S123,$S$122:$S$135,)</f>
        <v>2</v>
      </c>
      <c r="U123" s="47">
        <f t="shared" ref="U123:U135" si="53">SUM(F123,H123,J123,L123,N123,P123,R123,T123)</f>
        <v>33.5</v>
      </c>
      <c r="V123" s="47">
        <f t="shared" ref="V123:V135" si="54">_xlfn.RANK.AVG(U123,$U$122:$U$135,1)</f>
        <v>3</v>
      </c>
    </row>
    <row r="124" spans="1:22" x14ac:dyDescent="0.25">
      <c r="A124" s="4">
        <v>3</v>
      </c>
      <c r="B124" s="16" t="s">
        <v>14</v>
      </c>
      <c r="C124" s="7">
        <v>2000</v>
      </c>
      <c r="D124" s="12" t="s">
        <v>63</v>
      </c>
      <c r="E124" s="7">
        <v>48.07</v>
      </c>
      <c r="F124" s="7">
        <f t="shared" si="45"/>
        <v>1</v>
      </c>
      <c r="G124" s="7">
        <v>220</v>
      </c>
      <c r="H124" s="7">
        <f t="shared" si="46"/>
        <v>4</v>
      </c>
      <c r="I124" s="7">
        <v>86</v>
      </c>
      <c r="J124" s="7">
        <f t="shared" si="47"/>
        <v>2</v>
      </c>
      <c r="K124" s="7">
        <v>10</v>
      </c>
      <c r="L124" s="7">
        <f t="shared" si="48"/>
        <v>3.5</v>
      </c>
      <c r="M124" s="7">
        <v>32</v>
      </c>
      <c r="N124" s="7">
        <f t="shared" si="49"/>
        <v>4.5</v>
      </c>
      <c r="O124" s="7">
        <v>13.99</v>
      </c>
      <c r="P124" s="7">
        <f t="shared" si="50"/>
        <v>5</v>
      </c>
      <c r="Q124" s="12">
        <v>30</v>
      </c>
      <c r="R124" s="12">
        <f t="shared" si="51"/>
        <v>7</v>
      </c>
      <c r="S124" s="12">
        <v>88</v>
      </c>
      <c r="T124" s="12">
        <f t="shared" si="52"/>
        <v>1</v>
      </c>
      <c r="U124" s="47">
        <f t="shared" si="53"/>
        <v>28</v>
      </c>
      <c r="V124" s="47">
        <f t="shared" si="54"/>
        <v>1</v>
      </c>
    </row>
    <row r="125" spans="1:22" x14ac:dyDescent="0.25">
      <c r="A125" s="27">
        <v>4</v>
      </c>
      <c r="B125" s="16" t="s">
        <v>18</v>
      </c>
      <c r="C125" s="12">
        <v>2003</v>
      </c>
      <c r="D125" s="12" t="s">
        <v>63</v>
      </c>
      <c r="E125" s="12">
        <v>53.91</v>
      </c>
      <c r="F125" s="7">
        <f t="shared" si="45"/>
        <v>9</v>
      </c>
      <c r="G125" s="12">
        <v>227</v>
      </c>
      <c r="H125" s="7">
        <f t="shared" si="46"/>
        <v>2</v>
      </c>
      <c r="I125" s="12">
        <v>71</v>
      </c>
      <c r="J125" s="7">
        <f t="shared" si="47"/>
        <v>6.5</v>
      </c>
      <c r="K125" s="12">
        <v>3</v>
      </c>
      <c r="L125" s="7">
        <f t="shared" si="48"/>
        <v>10.5</v>
      </c>
      <c r="M125" s="12">
        <v>25</v>
      </c>
      <c r="N125" s="7">
        <f t="shared" si="49"/>
        <v>12.5</v>
      </c>
      <c r="O125" s="12">
        <v>13.08</v>
      </c>
      <c r="P125" s="7">
        <f t="shared" si="50"/>
        <v>3</v>
      </c>
      <c r="Q125" s="7">
        <v>26</v>
      </c>
      <c r="R125" s="12">
        <f t="shared" si="51"/>
        <v>14</v>
      </c>
      <c r="S125" s="12">
        <v>46</v>
      </c>
      <c r="T125" s="12">
        <f t="shared" si="52"/>
        <v>13.5</v>
      </c>
      <c r="U125" s="47">
        <f t="shared" si="53"/>
        <v>71</v>
      </c>
      <c r="V125" s="47">
        <f t="shared" si="54"/>
        <v>8.5</v>
      </c>
    </row>
    <row r="126" spans="1:22" x14ac:dyDescent="0.25">
      <c r="A126" s="27">
        <v>5</v>
      </c>
      <c r="B126" s="16" t="s">
        <v>78</v>
      </c>
      <c r="C126" s="12">
        <v>2003</v>
      </c>
      <c r="D126" s="12" t="s">
        <v>63</v>
      </c>
      <c r="E126" s="12">
        <v>49.33</v>
      </c>
      <c r="F126" s="7">
        <f t="shared" si="45"/>
        <v>4</v>
      </c>
      <c r="G126" s="12">
        <v>223</v>
      </c>
      <c r="H126" s="7">
        <f t="shared" si="46"/>
        <v>3</v>
      </c>
      <c r="I126" s="12">
        <v>95</v>
      </c>
      <c r="J126" s="7">
        <f t="shared" si="47"/>
        <v>1</v>
      </c>
      <c r="K126" s="12">
        <v>10</v>
      </c>
      <c r="L126" s="7">
        <f t="shared" si="48"/>
        <v>3.5</v>
      </c>
      <c r="M126" s="12">
        <v>38</v>
      </c>
      <c r="N126" s="7">
        <f t="shared" si="49"/>
        <v>1.5</v>
      </c>
      <c r="O126" s="12">
        <v>14.43</v>
      </c>
      <c r="P126" s="7">
        <f t="shared" si="50"/>
        <v>7</v>
      </c>
      <c r="Q126" s="7">
        <v>34</v>
      </c>
      <c r="R126" s="12">
        <f t="shared" si="51"/>
        <v>4.5</v>
      </c>
      <c r="S126" s="12">
        <v>64</v>
      </c>
      <c r="T126" s="12">
        <f t="shared" si="52"/>
        <v>8.5</v>
      </c>
      <c r="U126" s="47">
        <f t="shared" si="53"/>
        <v>33</v>
      </c>
      <c r="V126" s="47">
        <f t="shared" si="54"/>
        <v>2</v>
      </c>
    </row>
    <row r="127" spans="1:22" x14ac:dyDescent="0.25">
      <c r="A127" s="26">
        <v>6</v>
      </c>
      <c r="B127" s="16" t="s">
        <v>17</v>
      </c>
      <c r="C127" s="12">
        <v>2003</v>
      </c>
      <c r="D127" s="12" t="s">
        <v>63</v>
      </c>
      <c r="E127" s="12">
        <v>49.75</v>
      </c>
      <c r="F127" s="7">
        <f t="shared" si="45"/>
        <v>5</v>
      </c>
      <c r="G127" s="12">
        <v>214</v>
      </c>
      <c r="H127" s="7">
        <f t="shared" si="46"/>
        <v>7</v>
      </c>
      <c r="I127" s="12">
        <v>80</v>
      </c>
      <c r="J127" s="7">
        <f t="shared" si="47"/>
        <v>3</v>
      </c>
      <c r="K127" s="12">
        <v>7</v>
      </c>
      <c r="L127" s="7">
        <f t="shared" si="48"/>
        <v>8.5</v>
      </c>
      <c r="M127" s="12">
        <v>28</v>
      </c>
      <c r="N127" s="7">
        <f t="shared" si="49"/>
        <v>8</v>
      </c>
      <c r="O127" s="12">
        <v>13.2</v>
      </c>
      <c r="P127" s="7">
        <f t="shared" si="50"/>
        <v>4</v>
      </c>
      <c r="Q127" s="12">
        <v>27</v>
      </c>
      <c r="R127" s="12">
        <f t="shared" si="51"/>
        <v>11.5</v>
      </c>
      <c r="S127" s="12">
        <v>46</v>
      </c>
      <c r="T127" s="12">
        <f t="shared" si="52"/>
        <v>13.5</v>
      </c>
      <c r="U127" s="47">
        <f t="shared" si="53"/>
        <v>60.5</v>
      </c>
      <c r="V127" s="47">
        <f t="shared" si="54"/>
        <v>7</v>
      </c>
    </row>
    <row r="128" spans="1:22" x14ac:dyDescent="0.25">
      <c r="A128" s="26">
        <v>7</v>
      </c>
      <c r="B128" s="16" t="s">
        <v>25</v>
      </c>
      <c r="C128" s="12">
        <v>2003</v>
      </c>
      <c r="D128" s="12" t="s">
        <v>63</v>
      </c>
      <c r="E128" s="12">
        <v>53.13</v>
      </c>
      <c r="F128" s="7">
        <f t="shared" si="45"/>
        <v>8</v>
      </c>
      <c r="G128" s="12">
        <v>194</v>
      </c>
      <c r="H128" s="7">
        <f t="shared" si="46"/>
        <v>9.5</v>
      </c>
      <c r="I128" s="12">
        <v>67</v>
      </c>
      <c r="J128" s="7">
        <f t="shared" si="47"/>
        <v>8</v>
      </c>
      <c r="K128" s="12">
        <v>2</v>
      </c>
      <c r="L128" s="7">
        <f t="shared" si="48"/>
        <v>12</v>
      </c>
      <c r="M128" s="12">
        <v>32</v>
      </c>
      <c r="N128" s="7">
        <f t="shared" si="49"/>
        <v>4.5</v>
      </c>
      <c r="O128" s="12">
        <v>15.16</v>
      </c>
      <c r="P128" s="7">
        <f t="shared" si="50"/>
        <v>10</v>
      </c>
      <c r="Q128" s="12">
        <v>28</v>
      </c>
      <c r="R128" s="12">
        <f t="shared" si="51"/>
        <v>9</v>
      </c>
      <c r="S128" s="12">
        <v>61</v>
      </c>
      <c r="T128" s="12">
        <f t="shared" si="52"/>
        <v>10</v>
      </c>
      <c r="U128" s="47">
        <f t="shared" si="53"/>
        <v>71</v>
      </c>
      <c r="V128" s="47">
        <f t="shared" si="54"/>
        <v>8.5</v>
      </c>
    </row>
    <row r="129" spans="1:22" ht="15" customHeight="1" x14ac:dyDescent="0.25">
      <c r="A129" s="26">
        <v>8</v>
      </c>
      <c r="B129" s="16" t="s">
        <v>76</v>
      </c>
      <c r="C129" s="12">
        <v>2003</v>
      </c>
      <c r="D129" s="12" t="s">
        <v>64</v>
      </c>
      <c r="E129" s="12">
        <v>63.26</v>
      </c>
      <c r="F129" s="7">
        <f t="shared" si="45"/>
        <v>14</v>
      </c>
      <c r="G129" s="12">
        <v>194</v>
      </c>
      <c r="H129" s="7">
        <f t="shared" si="46"/>
        <v>9.5</v>
      </c>
      <c r="I129" s="12">
        <v>71</v>
      </c>
      <c r="J129" s="7">
        <f t="shared" si="47"/>
        <v>6.5</v>
      </c>
      <c r="K129" s="12">
        <v>3</v>
      </c>
      <c r="L129" s="7">
        <f t="shared" si="48"/>
        <v>10.5</v>
      </c>
      <c r="M129" s="12">
        <v>26</v>
      </c>
      <c r="N129" s="7">
        <f t="shared" si="49"/>
        <v>10.5</v>
      </c>
      <c r="O129" s="12">
        <v>15.17</v>
      </c>
      <c r="P129" s="7">
        <f t="shared" si="50"/>
        <v>11</v>
      </c>
      <c r="Q129" s="12">
        <v>27</v>
      </c>
      <c r="R129" s="12">
        <f t="shared" si="51"/>
        <v>11.5</v>
      </c>
      <c r="S129" s="12">
        <v>55</v>
      </c>
      <c r="T129" s="12">
        <f t="shared" si="52"/>
        <v>12</v>
      </c>
      <c r="U129" s="47">
        <f t="shared" si="53"/>
        <v>85.5</v>
      </c>
      <c r="V129" s="47">
        <f t="shared" si="54"/>
        <v>13</v>
      </c>
    </row>
    <row r="130" spans="1:22" ht="15" customHeight="1" x14ac:dyDescent="0.25">
      <c r="A130" s="26">
        <v>9</v>
      </c>
      <c r="B130" s="16" t="s">
        <v>74</v>
      </c>
      <c r="C130" s="12">
        <v>2003</v>
      </c>
      <c r="D130" s="12" t="s">
        <v>64</v>
      </c>
      <c r="E130" s="12">
        <v>48.92</v>
      </c>
      <c r="F130" s="7">
        <f t="shared" si="45"/>
        <v>2</v>
      </c>
      <c r="G130" s="12">
        <v>215</v>
      </c>
      <c r="H130" s="7">
        <f t="shared" si="46"/>
        <v>6</v>
      </c>
      <c r="I130" s="12">
        <v>79</v>
      </c>
      <c r="J130" s="7">
        <f t="shared" si="47"/>
        <v>4</v>
      </c>
      <c r="K130" s="12">
        <v>9</v>
      </c>
      <c r="L130" s="7">
        <f t="shared" si="48"/>
        <v>5</v>
      </c>
      <c r="M130" s="12">
        <v>33</v>
      </c>
      <c r="N130" s="7">
        <f t="shared" si="49"/>
        <v>3</v>
      </c>
      <c r="O130" s="12">
        <v>14.15</v>
      </c>
      <c r="P130" s="7">
        <f t="shared" si="50"/>
        <v>6</v>
      </c>
      <c r="Q130" s="12">
        <v>34</v>
      </c>
      <c r="R130" s="12">
        <f t="shared" si="51"/>
        <v>4.5</v>
      </c>
      <c r="S130" s="12">
        <v>68</v>
      </c>
      <c r="T130" s="12">
        <f t="shared" si="52"/>
        <v>4.5</v>
      </c>
      <c r="U130" s="47">
        <f t="shared" si="53"/>
        <v>35</v>
      </c>
      <c r="V130" s="47">
        <f t="shared" si="54"/>
        <v>5</v>
      </c>
    </row>
    <row r="131" spans="1:22" ht="15" customHeight="1" x14ac:dyDescent="0.25">
      <c r="A131" s="26">
        <v>10</v>
      </c>
      <c r="B131" s="16" t="s">
        <v>129</v>
      </c>
      <c r="C131" s="12">
        <v>2002</v>
      </c>
      <c r="D131" s="12" t="s">
        <v>64</v>
      </c>
      <c r="E131" s="12">
        <v>49.92</v>
      </c>
      <c r="F131" s="7">
        <f t="shared" si="45"/>
        <v>6</v>
      </c>
      <c r="G131" s="12">
        <v>219</v>
      </c>
      <c r="H131" s="7">
        <f t="shared" si="46"/>
        <v>5</v>
      </c>
      <c r="I131" s="12">
        <v>65</v>
      </c>
      <c r="J131" s="7">
        <f t="shared" si="47"/>
        <v>9</v>
      </c>
      <c r="K131" s="12">
        <v>8</v>
      </c>
      <c r="L131" s="7">
        <f t="shared" si="48"/>
        <v>6.5</v>
      </c>
      <c r="M131" s="12">
        <v>38</v>
      </c>
      <c r="N131" s="7">
        <f t="shared" si="49"/>
        <v>1.5</v>
      </c>
      <c r="O131" s="12">
        <v>12.62</v>
      </c>
      <c r="P131" s="7">
        <f t="shared" si="50"/>
        <v>1</v>
      </c>
      <c r="Q131" s="12">
        <v>41</v>
      </c>
      <c r="R131" s="12">
        <f t="shared" si="51"/>
        <v>1</v>
      </c>
      <c r="S131" s="12">
        <v>68</v>
      </c>
      <c r="T131" s="12">
        <f t="shared" si="52"/>
        <v>4.5</v>
      </c>
      <c r="U131" s="47">
        <f t="shared" si="53"/>
        <v>34.5</v>
      </c>
      <c r="V131" s="47">
        <f t="shared" si="54"/>
        <v>4</v>
      </c>
    </row>
    <row r="132" spans="1:22" ht="15" customHeight="1" x14ac:dyDescent="0.25">
      <c r="A132" s="26">
        <v>11</v>
      </c>
      <c r="B132" s="16" t="s">
        <v>130</v>
      </c>
      <c r="C132" s="12">
        <v>2003</v>
      </c>
      <c r="D132" s="12" t="s">
        <v>64</v>
      </c>
      <c r="E132" s="12">
        <v>49.25</v>
      </c>
      <c r="F132" s="7">
        <f t="shared" si="45"/>
        <v>3</v>
      </c>
      <c r="G132" s="12">
        <v>203</v>
      </c>
      <c r="H132" s="7">
        <f t="shared" si="46"/>
        <v>8</v>
      </c>
      <c r="I132" s="12">
        <v>55</v>
      </c>
      <c r="J132" s="7">
        <f t="shared" si="47"/>
        <v>11</v>
      </c>
      <c r="K132" s="12">
        <v>14</v>
      </c>
      <c r="L132" s="7">
        <f t="shared" si="48"/>
        <v>1</v>
      </c>
      <c r="M132" s="12">
        <v>30</v>
      </c>
      <c r="N132" s="7">
        <f t="shared" si="49"/>
        <v>6.5</v>
      </c>
      <c r="O132" s="12">
        <v>14.79</v>
      </c>
      <c r="P132" s="7">
        <f t="shared" si="50"/>
        <v>9</v>
      </c>
      <c r="Q132" s="12">
        <v>33</v>
      </c>
      <c r="R132" s="12">
        <f t="shared" si="51"/>
        <v>6</v>
      </c>
      <c r="S132" s="12">
        <v>58</v>
      </c>
      <c r="T132" s="12">
        <f t="shared" si="52"/>
        <v>11</v>
      </c>
      <c r="U132" s="47">
        <f t="shared" si="53"/>
        <v>55.5</v>
      </c>
      <c r="V132" s="47">
        <f t="shared" si="54"/>
        <v>6</v>
      </c>
    </row>
    <row r="133" spans="1:22" ht="17.25" customHeight="1" x14ac:dyDescent="0.25">
      <c r="A133" s="26">
        <v>12</v>
      </c>
      <c r="B133" s="16" t="s">
        <v>131</v>
      </c>
      <c r="C133" s="12">
        <v>2003</v>
      </c>
      <c r="D133" s="12" t="s">
        <v>64</v>
      </c>
      <c r="E133" s="12">
        <v>57.93</v>
      </c>
      <c r="F133" s="7">
        <f t="shared" si="45"/>
        <v>10</v>
      </c>
      <c r="G133" s="12">
        <v>177</v>
      </c>
      <c r="H133" s="7">
        <f t="shared" si="46"/>
        <v>12</v>
      </c>
      <c r="I133" s="12">
        <v>43</v>
      </c>
      <c r="J133" s="7">
        <f t="shared" si="47"/>
        <v>14</v>
      </c>
      <c r="K133" s="12">
        <v>7</v>
      </c>
      <c r="L133" s="7">
        <f t="shared" si="48"/>
        <v>8.5</v>
      </c>
      <c r="M133" s="12">
        <v>27</v>
      </c>
      <c r="N133" s="7">
        <f t="shared" si="49"/>
        <v>9</v>
      </c>
      <c r="O133" s="12">
        <v>15.27</v>
      </c>
      <c r="P133" s="7">
        <f t="shared" si="50"/>
        <v>12</v>
      </c>
      <c r="Q133" s="12">
        <v>35</v>
      </c>
      <c r="R133" s="12">
        <f t="shared" si="51"/>
        <v>3</v>
      </c>
      <c r="S133" s="12">
        <v>70</v>
      </c>
      <c r="T133" s="12">
        <f t="shared" si="52"/>
        <v>3</v>
      </c>
      <c r="U133" s="47">
        <f t="shared" si="53"/>
        <v>71.5</v>
      </c>
      <c r="V133" s="47">
        <f t="shared" si="54"/>
        <v>10</v>
      </c>
    </row>
    <row r="134" spans="1:22" x14ac:dyDescent="0.25">
      <c r="A134" s="26">
        <v>13</v>
      </c>
      <c r="B134" s="16" t="s">
        <v>132</v>
      </c>
      <c r="C134" s="12">
        <v>2003</v>
      </c>
      <c r="D134" s="12" t="s">
        <v>64</v>
      </c>
      <c r="E134" s="12">
        <v>59.22</v>
      </c>
      <c r="F134" s="7">
        <f t="shared" si="45"/>
        <v>11</v>
      </c>
      <c r="G134" s="12">
        <v>180</v>
      </c>
      <c r="H134" s="7">
        <f t="shared" si="46"/>
        <v>11</v>
      </c>
      <c r="I134" s="12">
        <v>50</v>
      </c>
      <c r="J134" s="7">
        <f t="shared" si="47"/>
        <v>12</v>
      </c>
      <c r="K134" s="12">
        <v>8</v>
      </c>
      <c r="L134" s="7">
        <f t="shared" si="48"/>
        <v>6.5</v>
      </c>
      <c r="M134" s="12">
        <v>26</v>
      </c>
      <c r="N134" s="7">
        <f t="shared" si="49"/>
        <v>10.5</v>
      </c>
      <c r="O134" s="12">
        <v>15.82</v>
      </c>
      <c r="P134" s="7">
        <f t="shared" si="50"/>
        <v>14</v>
      </c>
      <c r="Q134" s="12">
        <v>27</v>
      </c>
      <c r="R134" s="12">
        <f t="shared" si="51"/>
        <v>11.5</v>
      </c>
      <c r="S134" s="12">
        <v>65</v>
      </c>
      <c r="T134" s="12">
        <f t="shared" si="52"/>
        <v>7</v>
      </c>
      <c r="U134" s="47">
        <f t="shared" si="53"/>
        <v>83.5</v>
      </c>
      <c r="V134" s="47">
        <f t="shared" si="54"/>
        <v>12</v>
      </c>
    </row>
    <row r="135" spans="1:22" ht="12" customHeight="1" x14ac:dyDescent="0.25">
      <c r="A135" s="26">
        <v>14</v>
      </c>
      <c r="B135" s="16" t="s">
        <v>24</v>
      </c>
      <c r="C135" s="12">
        <v>2003</v>
      </c>
      <c r="D135" s="12" t="s">
        <v>63</v>
      </c>
      <c r="E135" s="12">
        <v>59.7</v>
      </c>
      <c r="F135" s="7">
        <f t="shared" si="45"/>
        <v>12</v>
      </c>
      <c r="G135" s="12">
        <v>171</v>
      </c>
      <c r="H135" s="7">
        <f t="shared" si="46"/>
        <v>13</v>
      </c>
      <c r="I135" s="12">
        <v>61</v>
      </c>
      <c r="J135" s="7">
        <f t="shared" si="47"/>
        <v>10</v>
      </c>
      <c r="K135" s="12">
        <v>0</v>
      </c>
      <c r="L135" s="7">
        <f t="shared" si="48"/>
        <v>14</v>
      </c>
      <c r="M135" s="12">
        <v>25</v>
      </c>
      <c r="N135" s="7">
        <f t="shared" si="49"/>
        <v>12.5</v>
      </c>
      <c r="O135" s="12">
        <v>15.3</v>
      </c>
      <c r="P135" s="7">
        <f t="shared" si="50"/>
        <v>13</v>
      </c>
      <c r="Q135" s="12">
        <v>27</v>
      </c>
      <c r="R135" s="12">
        <f t="shared" si="51"/>
        <v>11.5</v>
      </c>
      <c r="S135" s="12">
        <v>64</v>
      </c>
      <c r="T135" s="12">
        <f t="shared" si="52"/>
        <v>8.5</v>
      </c>
      <c r="U135" s="47">
        <f t="shared" si="53"/>
        <v>94.5</v>
      </c>
      <c r="V135" s="47">
        <f t="shared" si="54"/>
        <v>14</v>
      </c>
    </row>
    <row r="136" spans="1:22" x14ac:dyDescent="0.25">
      <c r="A136" s="57"/>
      <c r="B136" s="55"/>
      <c r="C136" s="56"/>
      <c r="D136" s="56"/>
      <c r="E136" s="56"/>
      <c r="F136" s="25"/>
      <c r="G136" s="56"/>
      <c r="H136" s="25"/>
      <c r="I136" s="56"/>
      <c r="J136" s="25"/>
      <c r="K136" s="56"/>
      <c r="L136" s="25"/>
      <c r="M136" s="56"/>
      <c r="N136" s="25"/>
      <c r="O136" s="56"/>
      <c r="P136" s="25"/>
      <c r="Q136" s="56"/>
      <c r="R136" s="56"/>
      <c r="S136" s="56"/>
      <c r="T136" s="56"/>
      <c r="U136" s="58"/>
      <c r="V136" s="58"/>
    </row>
    <row r="137" spans="1:22" x14ac:dyDescent="0.25">
      <c r="A137" s="57"/>
      <c r="B137" s="55"/>
      <c r="C137" s="56"/>
      <c r="D137" s="56"/>
      <c r="E137" s="56"/>
      <c r="F137" s="25"/>
      <c r="G137" s="56"/>
      <c r="H137" s="25"/>
      <c r="I137" s="56"/>
      <c r="J137" s="25"/>
      <c r="K137" s="56"/>
      <c r="L137" s="25"/>
      <c r="M137" s="56"/>
      <c r="N137" s="25"/>
      <c r="O137" s="56"/>
      <c r="P137" s="25"/>
      <c r="Q137" s="56"/>
      <c r="R137" s="56"/>
      <c r="S137" s="56"/>
      <c r="T137" s="56"/>
      <c r="U137" s="58"/>
      <c r="V137" s="58"/>
    </row>
    <row r="139" spans="1:22" ht="18.75" x14ac:dyDescent="0.25">
      <c r="A139" s="68" t="s">
        <v>152</v>
      </c>
      <c r="B139" s="66"/>
      <c r="C139" s="66"/>
      <c r="D139" s="66"/>
    </row>
    <row r="140" spans="1:22" ht="80.25" customHeight="1" x14ac:dyDescent="0.25">
      <c r="A140" s="4" t="s">
        <v>0</v>
      </c>
      <c r="B140" s="27" t="s">
        <v>151</v>
      </c>
      <c r="C140" s="4" t="s">
        <v>2</v>
      </c>
      <c r="D140" s="4" t="s">
        <v>3</v>
      </c>
      <c r="E140" s="4" t="s">
        <v>6</v>
      </c>
      <c r="F140" s="4" t="s">
        <v>4</v>
      </c>
      <c r="G140" s="4" t="s">
        <v>5</v>
      </c>
      <c r="H140" s="4" t="s">
        <v>4</v>
      </c>
      <c r="I140" s="4" t="s">
        <v>153</v>
      </c>
      <c r="J140" s="4" t="s">
        <v>4</v>
      </c>
      <c r="K140" s="4" t="s">
        <v>11</v>
      </c>
      <c r="L140" s="4" t="s">
        <v>4</v>
      </c>
      <c r="M140" s="4" t="s">
        <v>157</v>
      </c>
      <c r="N140" s="4" t="s">
        <v>4</v>
      </c>
      <c r="O140" s="4" t="s">
        <v>150</v>
      </c>
      <c r="P140" s="27" t="s">
        <v>4</v>
      </c>
      <c r="Q140" s="4" t="s">
        <v>84</v>
      </c>
      <c r="R140" s="12" t="s">
        <v>4</v>
      </c>
      <c r="S140" s="4" t="s">
        <v>12</v>
      </c>
      <c r="T140" s="12" t="s">
        <v>4</v>
      </c>
    </row>
    <row r="141" spans="1:22" x14ac:dyDescent="0.25">
      <c r="A141" s="11">
        <v>1</v>
      </c>
      <c r="B141" s="10" t="s">
        <v>58</v>
      </c>
      <c r="C141" s="7">
        <v>2008</v>
      </c>
      <c r="D141" s="7" t="s">
        <v>63</v>
      </c>
      <c r="E141" s="7">
        <v>9.82</v>
      </c>
      <c r="F141" s="7">
        <f>_xlfn.RANK.AVG(E141,$E$141:$E$143,1)</f>
        <v>2.5</v>
      </c>
      <c r="G141" s="7">
        <v>125</v>
      </c>
      <c r="H141" s="7">
        <f>_xlfn.RANK.AVG(G141,$G$141:$G$143,0)</f>
        <v>3</v>
      </c>
      <c r="I141" s="7">
        <v>18</v>
      </c>
      <c r="J141" s="7">
        <f>_xlfn.RANK.AVG(I141,$I$141:$I$143,0)</f>
        <v>2</v>
      </c>
      <c r="K141" s="7">
        <v>50</v>
      </c>
      <c r="L141" s="7">
        <f>_xlfn.RANK.AVG(K141,$K$141:$K$143,0)</f>
        <v>1</v>
      </c>
      <c r="M141" s="7">
        <v>18.91</v>
      </c>
      <c r="N141" s="7">
        <f>_xlfn.RANK.AVG(M141,$M$141:$M$143,1)</f>
        <v>3</v>
      </c>
      <c r="O141" s="7">
        <v>386</v>
      </c>
      <c r="P141" s="12">
        <f>_xlfn.RANK.AVG(O141,$O$141:$O$143,0)</f>
        <v>1</v>
      </c>
      <c r="Q141" s="12">
        <v>22</v>
      </c>
      <c r="R141" s="7">
        <f>_xlfn.RANK.AVG(Q141,$Q$141:$Q$143,0)</f>
        <v>3</v>
      </c>
      <c r="S141" s="7">
        <f>SUM(F141,H141,J141,L141,N141,P141,R141,)</f>
        <v>15.5</v>
      </c>
      <c r="T141" s="7">
        <f>_xlfn.RANK.AVG(S141,$S$141:$S$143,1)</f>
        <v>3</v>
      </c>
    </row>
    <row r="142" spans="1:22" x14ac:dyDescent="0.25">
      <c r="A142" s="4">
        <v>2</v>
      </c>
      <c r="B142" s="10" t="s">
        <v>60</v>
      </c>
      <c r="C142" s="7">
        <v>2008</v>
      </c>
      <c r="D142" s="7" t="s">
        <v>63</v>
      </c>
      <c r="E142" s="7">
        <v>9.14</v>
      </c>
      <c r="F142" s="7">
        <f t="shared" ref="F142:F143" si="55">_xlfn.RANK.AVG(E142,$E$141:$E$143,1)</f>
        <v>1</v>
      </c>
      <c r="G142" s="7">
        <v>134</v>
      </c>
      <c r="H142" s="7">
        <f t="shared" ref="H142:H143" si="56">_xlfn.RANK.AVG(G142,$G$141:$G$143,0)</f>
        <v>1.5</v>
      </c>
      <c r="I142" s="7">
        <v>12</v>
      </c>
      <c r="J142" s="7">
        <f t="shared" ref="J142:J143" si="57">_xlfn.RANK.AVG(I142,$I$141:$I$143,0)</f>
        <v>3</v>
      </c>
      <c r="K142" s="7">
        <v>36</v>
      </c>
      <c r="L142" s="7">
        <f t="shared" ref="L142:L143" si="58">_xlfn.RANK.AVG(K142,$K$141:$K$143,0)</f>
        <v>3</v>
      </c>
      <c r="M142" s="7">
        <v>16.739999999999998</v>
      </c>
      <c r="N142" s="7">
        <f t="shared" ref="N142:N143" si="59">_xlfn.RANK.AVG(M142,$M$141:$M$143,1)</f>
        <v>2</v>
      </c>
      <c r="O142" s="7">
        <v>257</v>
      </c>
      <c r="P142" s="12">
        <f t="shared" ref="P142:P143" si="60">_xlfn.RANK.AVG(O142,$O$141:$O$143,0)</f>
        <v>3</v>
      </c>
      <c r="Q142" s="7">
        <v>32</v>
      </c>
      <c r="R142" s="7">
        <f t="shared" ref="R142:R143" si="61">_xlfn.RANK.AVG(Q142,$Q$141:$Q$143,0)</f>
        <v>1</v>
      </c>
      <c r="S142" s="7">
        <f t="shared" ref="S142:S143" si="62">SUM(F142,H142,J142,L142,N142,P142,R142,)</f>
        <v>14.5</v>
      </c>
      <c r="T142" s="7">
        <f t="shared" ref="T142:T143" si="63">_xlfn.RANK.AVG(S142,$S$141:$S$143,1)</f>
        <v>2</v>
      </c>
    </row>
    <row r="143" spans="1:22" x14ac:dyDescent="0.25">
      <c r="A143" s="4">
        <v>3</v>
      </c>
      <c r="B143" s="10" t="s">
        <v>59</v>
      </c>
      <c r="C143" s="7">
        <v>2008</v>
      </c>
      <c r="D143" s="7" t="s">
        <v>63</v>
      </c>
      <c r="E143" s="7">
        <v>9.82</v>
      </c>
      <c r="F143" s="7">
        <f t="shared" si="55"/>
        <v>2.5</v>
      </c>
      <c r="G143" s="7">
        <v>134</v>
      </c>
      <c r="H143" s="7">
        <f t="shared" si="56"/>
        <v>1.5</v>
      </c>
      <c r="I143" s="7">
        <v>22</v>
      </c>
      <c r="J143" s="7">
        <f t="shared" si="57"/>
        <v>1</v>
      </c>
      <c r="K143" s="7">
        <v>38</v>
      </c>
      <c r="L143" s="7">
        <f t="shared" si="58"/>
        <v>2</v>
      </c>
      <c r="M143" s="7">
        <v>16.670000000000002</v>
      </c>
      <c r="N143" s="7">
        <f t="shared" si="59"/>
        <v>1</v>
      </c>
      <c r="O143" s="7">
        <v>293</v>
      </c>
      <c r="P143" s="12">
        <f t="shared" si="60"/>
        <v>2</v>
      </c>
      <c r="Q143" s="7">
        <v>30</v>
      </c>
      <c r="R143" s="7">
        <f t="shared" si="61"/>
        <v>2</v>
      </c>
      <c r="S143" s="7">
        <f t="shared" si="62"/>
        <v>12</v>
      </c>
      <c r="T143" s="7">
        <f t="shared" si="63"/>
        <v>1</v>
      </c>
    </row>
    <row r="144" spans="1:22" x14ac:dyDescent="0.25">
      <c r="A144" s="23"/>
      <c r="B144" s="13"/>
      <c r="C144" s="25"/>
      <c r="D144" s="25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13"/>
      <c r="P144" s="13"/>
      <c r="Q144" s="23"/>
      <c r="R144" s="13"/>
      <c r="S144" s="13"/>
      <c r="T144" s="13"/>
    </row>
    <row r="145" spans="1:22" x14ac:dyDescent="0.25">
      <c r="A145" s="23"/>
      <c r="B145" s="13"/>
      <c r="C145" s="25"/>
      <c r="D145" s="25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13"/>
      <c r="P145" s="13"/>
      <c r="Q145" s="23"/>
      <c r="R145" s="13"/>
      <c r="S145" s="13"/>
      <c r="T145" s="13"/>
    </row>
    <row r="146" spans="1:22" x14ac:dyDescent="0.25">
      <c r="A146" s="23"/>
      <c r="Q146" s="23"/>
      <c r="R146" s="13"/>
      <c r="S146" s="13"/>
      <c r="T146" s="13"/>
    </row>
    <row r="147" spans="1:22" ht="26.25" customHeight="1" x14ac:dyDescent="0.25">
      <c r="A147" s="66" t="s">
        <v>85</v>
      </c>
      <c r="B147" s="66"/>
      <c r="C147" s="66"/>
      <c r="D147" s="66"/>
      <c r="Q147" s="23"/>
      <c r="R147" s="13"/>
      <c r="S147" s="13"/>
      <c r="T147" s="13"/>
    </row>
    <row r="148" spans="1:22" ht="85.5" customHeight="1" x14ac:dyDescent="0.25">
      <c r="A148" s="3" t="s">
        <v>0</v>
      </c>
      <c r="B148" s="27" t="s">
        <v>151</v>
      </c>
      <c r="C148" s="3" t="s">
        <v>2</v>
      </c>
      <c r="D148" s="3" t="s">
        <v>3</v>
      </c>
      <c r="E148" s="3" t="s">
        <v>7</v>
      </c>
      <c r="F148" s="3" t="s">
        <v>4</v>
      </c>
      <c r="G148" s="3" t="s">
        <v>5</v>
      </c>
      <c r="H148" s="3" t="s">
        <v>4</v>
      </c>
      <c r="I148" s="3" t="s">
        <v>9</v>
      </c>
      <c r="J148" s="3" t="s">
        <v>4</v>
      </c>
      <c r="K148" s="3" t="s">
        <v>87</v>
      </c>
      <c r="L148" s="3" t="s">
        <v>4</v>
      </c>
      <c r="M148" s="4" t="s">
        <v>156</v>
      </c>
      <c r="N148" s="3" t="s">
        <v>4</v>
      </c>
      <c r="O148" s="3" t="s">
        <v>157</v>
      </c>
      <c r="P148" s="3" t="s">
        <v>4</v>
      </c>
      <c r="Q148" s="4" t="s">
        <v>84</v>
      </c>
      <c r="R148" s="12" t="s">
        <v>4</v>
      </c>
      <c r="S148" s="21" t="s">
        <v>150</v>
      </c>
      <c r="T148" s="12" t="s">
        <v>4</v>
      </c>
      <c r="U148" s="4" t="s">
        <v>12</v>
      </c>
      <c r="V148" s="12" t="s">
        <v>4</v>
      </c>
    </row>
    <row r="149" spans="1:22" x14ac:dyDescent="0.25">
      <c r="A149" s="11">
        <v>1</v>
      </c>
      <c r="B149" s="10" t="s">
        <v>40</v>
      </c>
      <c r="C149" s="7">
        <v>2006</v>
      </c>
      <c r="D149" s="7" t="s">
        <v>63</v>
      </c>
      <c r="E149" s="7">
        <v>28.45</v>
      </c>
      <c r="F149" s="7">
        <f>_xlfn.RANK.AVG(E149,$E$149:$E$157,1)</f>
        <v>1</v>
      </c>
      <c r="G149" s="7">
        <v>146</v>
      </c>
      <c r="H149" s="7">
        <f>_xlfn.RANK.AVG(G149,$G$149:$G$157,0)</f>
        <v>5</v>
      </c>
      <c r="I149" s="7">
        <v>40</v>
      </c>
      <c r="J149" s="7">
        <f>_xlfn.RANK.AVG(I149,$I$149:$I$157,0)</f>
        <v>2</v>
      </c>
      <c r="K149" s="7">
        <v>0</v>
      </c>
      <c r="L149" s="7">
        <f>_xlfn.RANK.AVG(K149,$K$149:$K$157,0)</f>
        <v>4.5</v>
      </c>
      <c r="M149" s="7">
        <v>20</v>
      </c>
      <c r="N149" s="7">
        <f>_xlfn.RANK.AVG(M149,$M$149:$M$157,0)</f>
        <v>2.5</v>
      </c>
      <c r="O149" s="7">
        <v>16.43</v>
      </c>
      <c r="P149" s="7">
        <f>_xlfn.RANK.AVG(O149,$O$149:$O$157,1)</f>
        <v>4</v>
      </c>
      <c r="Q149" s="12">
        <v>26</v>
      </c>
      <c r="R149" s="12">
        <f>_xlfn.RANK.AVG(Q149,$Q$149:$Q$157,0)</f>
        <v>1</v>
      </c>
      <c r="S149" s="11">
        <v>385</v>
      </c>
      <c r="T149" s="11">
        <f>_xlfn.RANK.AVG(S149,$S$149:$S$157,0)</f>
        <v>3</v>
      </c>
      <c r="U149" s="7">
        <f>SUM(F149,H149,J149,L149,N149,P149,R149,T149,)</f>
        <v>23</v>
      </c>
      <c r="V149" s="7">
        <f>_xlfn.RANK.AVG(U149,$U$149:$U$157,1)</f>
        <v>2</v>
      </c>
    </row>
    <row r="150" spans="1:22" x14ac:dyDescent="0.25">
      <c r="A150" s="7">
        <v>2</v>
      </c>
      <c r="B150" s="10" t="s">
        <v>133</v>
      </c>
      <c r="C150" s="7">
        <v>2007</v>
      </c>
      <c r="D150" s="7" t="s">
        <v>63</v>
      </c>
      <c r="E150" s="7">
        <v>28.89</v>
      </c>
      <c r="F150" s="7">
        <f t="shared" ref="F150:F157" si="64">_xlfn.RANK.AVG(E150,$E$149:$E$157,1)</f>
        <v>2</v>
      </c>
      <c r="G150" s="7">
        <v>136</v>
      </c>
      <c r="H150" s="7">
        <f t="shared" ref="H150:H157" si="65">_xlfn.RANK.AVG(G150,$G$149:$G$157,0)</f>
        <v>8</v>
      </c>
      <c r="I150" s="49">
        <v>0</v>
      </c>
      <c r="J150" s="7">
        <f t="shared" ref="J150:J157" si="66">_xlfn.RANK.AVG(I150,$I$149:$I$157,0)</f>
        <v>7.5</v>
      </c>
      <c r="K150" s="7">
        <v>0</v>
      </c>
      <c r="L150" s="7">
        <f t="shared" ref="L150:L157" si="67">_xlfn.RANK.AVG(K150,$K$149:$K$157,0)</f>
        <v>4.5</v>
      </c>
      <c r="M150" s="7">
        <v>18</v>
      </c>
      <c r="N150" s="7">
        <f t="shared" ref="N150:N157" si="68">_xlfn.RANK.AVG(M150,$M$149:$M$157,0)</f>
        <v>4.5</v>
      </c>
      <c r="O150" s="7">
        <v>18.32</v>
      </c>
      <c r="P150" s="7">
        <f t="shared" ref="P150:P157" si="69">_xlfn.RANK.AVG(O150,$O$149:$O$157,1)</f>
        <v>6</v>
      </c>
      <c r="Q150" s="7">
        <v>20</v>
      </c>
      <c r="R150" s="12">
        <f t="shared" ref="R150:R157" si="70">_xlfn.RANK.AVG(Q150,$Q$149:$Q$157,0)</f>
        <v>4</v>
      </c>
      <c r="S150" s="11">
        <v>235</v>
      </c>
      <c r="T150" s="11">
        <f t="shared" ref="T150:T157" si="71">_xlfn.RANK.AVG(S150,$S$149:$S$157,0)</f>
        <v>9</v>
      </c>
      <c r="U150" s="7">
        <f t="shared" ref="U150:U157" si="72">SUM(F150,H150,J150,L150,N150,P150,R150,T150,)</f>
        <v>45.5</v>
      </c>
      <c r="V150" s="7">
        <f t="shared" ref="V150:V157" si="73">_xlfn.RANK.AVG(U150,$U$149:$U$157,1)</f>
        <v>6</v>
      </c>
    </row>
    <row r="151" spans="1:22" x14ac:dyDescent="0.25">
      <c r="A151" s="7">
        <v>3</v>
      </c>
      <c r="B151" s="10" t="s">
        <v>57</v>
      </c>
      <c r="C151" s="7">
        <v>2006</v>
      </c>
      <c r="D151" s="7" t="s">
        <v>63</v>
      </c>
      <c r="E151" s="7">
        <v>30.33</v>
      </c>
      <c r="F151" s="7">
        <f t="shared" si="64"/>
        <v>4</v>
      </c>
      <c r="G151" s="7">
        <v>154</v>
      </c>
      <c r="H151" s="7">
        <f t="shared" si="65"/>
        <v>3</v>
      </c>
      <c r="I151" s="7">
        <v>51</v>
      </c>
      <c r="J151" s="7">
        <f t="shared" si="66"/>
        <v>1</v>
      </c>
      <c r="K151" s="7">
        <v>0</v>
      </c>
      <c r="L151" s="7">
        <f t="shared" si="67"/>
        <v>4.5</v>
      </c>
      <c r="M151" s="7">
        <v>21</v>
      </c>
      <c r="N151" s="7">
        <f t="shared" si="68"/>
        <v>1</v>
      </c>
      <c r="O151" s="7">
        <v>16.2</v>
      </c>
      <c r="P151" s="7">
        <f t="shared" si="69"/>
        <v>2</v>
      </c>
      <c r="Q151" s="7">
        <v>25</v>
      </c>
      <c r="R151" s="12">
        <f t="shared" si="70"/>
        <v>2</v>
      </c>
      <c r="S151" s="11">
        <v>395</v>
      </c>
      <c r="T151" s="11">
        <f t="shared" si="71"/>
        <v>2</v>
      </c>
      <c r="U151" s="7">
        <f t="shared" si="72"/>
        <v>19.5</v>
      </c>
      <c r="V151" s="7">
        <f t="shared" si="73"/>
        <v>1</v>
      </c>
    </row>
    <row r="152" spans="1:22" x14ac:dyDescent="0.25">
      <c r="A152" s="7">
        <v>4</v>
      </c>
      <c r="B152" s="10" t="s">
        <v>138</v>
      </c>
      <c r="C152" s="7">
        <v>2007</v>
      </c>
      <c r="D152" s="7" t="s">
        <v>64</v>
      </c>
      <c r="E152" s="7">
        <v>32.299999999999997</v>
      </c>
      <c r="F152" s="7">
        <f t="shared" si="64"/>
        <v>6</v>
      </c>
      <c r="G152" s="7">
        <v>140</v>
      </c>
      <c r="H152" s="7">
        <f t="shared" si="65"/>
        <v>6</v>
      </c>
      <c r="I152" s="49">
        <v>0</v>
      </c>
      <c r="J152" s="7">
        <f t="shared" si="66"/>
        <v>7.5</v>
      </c>
      <c r="K152" s="49">
        <v>-1</v>
      </c>
      <c r="L152" s="7">
        <f t="shared" si="67"/>
        <v>8</v>
      </c>
      <c r="M152" s="49">
        <v>0</v>
      </c>
      <c r="N152" s="7">
        <f t="shared" si="68"/>
        <v>8</v>
      </c>
      <c r="O152" s="7">
        <v>17.3</v>
      </c>
      <c r="P152" s="7">
        <f t="shared" si="69"/>
        <v>5</v>
      </c>
      <c r="Q152" s="50">
        <v>0</v>
      </c>
      <c r="R152" s="12">
        <f t="shared" si="70"/>
        <v>7</v>
      </c>
      <c r="S152" s="11">
        <v>260</v>
      </c>
      <c r="T152" s="11">
        <f t="shared" si="71"/>
        <v>8</v>
      </c>
      <c r="U152" s="7">
        <f t="shared" si="72"/>
        <v>55.5</v>
      </c>
      <c r="V152" s="7">
        <f t="shared" si="73"/>
        <v>8</v>
      </c>
    </row>
    <row r="153" spans="1:22" ht="15" customHeight="1" x14ac:dyDescent="0.25">
      <c r="A153" s="7">
        <v>5</v>
      </c>
      <c r="B153" s="10" t="s">
        <v>137</v>
      </c>
      <c r="C153" s="7">
        <v>2007</v>
      </c>
      <c r="D153" s="7" t="s">
        <v>64</v>
      </c>
      <c r="E153" s="7">
        <v>30.89</v>
      </c>
      <c r="F153" s="7">
        <f t="shared" si="64"/>
        <v>5</v>
      </c>
      <c r="G153" s="7">
        <v>149</v>
      </c>
      <c r="H153" s="7">
        <f t="shared" si="65"/>
        <v>4</v>
      </c>
      <c r="I153" s="49">
        <v>0</v>
      </c>
      <c r="J153" s="7">
        <f t="shared" si="66"/>
        <v>7.5</v>
      </c>
      <c r="K153" s="49">
        <v>-1</v>
      </c>
      <c r="L153" s="7">
        <f t="shared" si="67"/>
        <v>8</v>
      </c>
      <c r="M153" s="49">
        <v>0</v>
      </c>
      <c r="N153" s="7">
        <f t="shared" si="68"/>
        <v>8</v>
      </c>
      <c r="O153" s="7">
        <v>16.3</v>
      </c>
      <c r="P153" s="7">
        <f t="shared" si="69"/>
        <v>3</v>
      </c>
      <c r="Q153" s="50">
        <v>0</v>
      </c>
      <c r="R153" s="12">
        <f t="shared" si="70"/>
        <v>7</v>
      </c>
      <c r="S153" s="11">
        <v>293</v>
      </c>
      <c r="T153" s="11">
        <f t="shared" si="71"/>
        <v>6</v>
      </c>
      <c r="U153" s="7">
        <f t="shared" si="72"/>
        <v>48.5</v>
      </c>
      <c r="V153" s="7">
        <f t="shared" si="73"/>
        <v>7</v>
      </c>
    </row>
    <row r="154" spans="1:22" x14ac:dyDescent="0.25">
      <c r="A154" s="7">
        <v>6</v>
      </c>
      <c r="B154" s="10" t="s">
        <v>134</v>
      </c>
      <c r="C154" s="7">
        <v>2007</v>
      </c>
      <c r="D154" s="7" t="s">
        <v>64</v>
      </c>
      <c r="E154" s="7">
        <v>37.04</v>
      </c>
      <c r="F154" s="7">
        <f t="shared" si="64"/>
        <v>8</v>
      </c>
      <c r="G154" s="7">
        <v>95</v>
      </c>
      <c r="H154" s="7">
        <f t="shared" si="65"/>
        <v>9</v>
      </c>
      <c r="I154" s="7">
        <v>31</v>
      </c>
      <c r="J154" s="7">
        <f t="shared" si="66"/>
        <v>4</v>
      </c>
      <c r="K154" s="49">
        <v>-1</v>
      </c>
      <c r="L154" s="7">
        <f t="shared" si="67"/>
        <v>8</v>
      </c>
      <c r="M154" s="49">
        <v>0</v>
      </c>
      <c r="N154" s="7">
        <f t="shared" si="68"/>
        <v>8</v>
      </c>
      <c r="O154" s="7">
        <v>21.62</v>
      </c>
      <c r="P154" s="7">
        <f t="shared" si="69"/>
        <v>8</v>
      </c>
      <c r="Q154" s="50">
        <v>0</v>
      </c>
      <c r="R154" s="12">
        <f t="shared" si="70"/>
        <v>7</v>
      </c>
      <c r="S154" s="11">
        <v>303</v>
      </c>
      <c r="T154" s="11">
        <f t="shared" si="71"/>
        <v>5</v>
      </c>
      <c r="U154" s="7">
        <f t="shared" si="72"/>
        <v>57</v>
      </c>
      <c r="V154" s="7">
        <f t="shared" si="73"/>
        <v>9</v>
      </c>
    </row>
    <row r="155" spans="1:22" x14ac:dyDescent="0.25">
      <c r="A155" s="7">
        <v>7</v>
      </c>
      <c r="B155" s="10" t="s">
        <v>135</v>
      </c>
      <c r="C155" s="11">
        <v>2007</v>
      </c>
      <c r="D155" s="11" t="s">
        <v>64</v>
      </c>
      <c r="E155" s="32">
        <v>99</v>
      </c>
      <c r="F155" s="7">
        <f t="shared" si="64"/>
        <v>9</v>
      </c>
      <c r="G155" s="11">
        <v>157</v>
      </c>
      <c r="H155" s="7">
        <f t="shared" si="65"/>
        <v>2</v>
      </c>
      <c r="I155" s="22">
        <v>0</v>
      </c>
      <c r="J155" s="7">
        <f t="shared" si="66"/>
        <v>7.5</v>
      </c>
      <c r="K155" s="11">
        <v>0</v>
      </c>
      <c r="L155" s="7">
        <f t="shared" si="67"/>
        <v>4.5</v>
      </c>
      <c r="M155" s="11">
        <v>20</v>
      </c>
      <c r="N155" s="7">
        <f t="shared" si="68"/>
        <v>2.5</v>
      </c>
      <c r="O155" s="11">
        <v>15.99</v>
      </c>
      <c r="P155" s="7">
        <f t="shared" si="69"/>
        <v>1</v>
      </c>
      <c r="Q155" s="7">
        <v>24</v>
      </c>
      <c r="R155" s="12">
        <f t="shared" si="70"/>
        <v>3</v>
      </c>
      <c r="S155" s="11">
        <v>291</v>
      </c>
      <c r="T155" s="11">
        <f t="shared" si="71"/>
        <v>7</v>
      </c>
      <c r="U155" s="7">
        <f t="shared" si="72"/>
        <v>36.5</v>
      </c>
      <c r="V155" s="7">
        <f t="shared" si="73"/>
        <v>4</v>
      </c>
    </row>
    <row r="156" spans="1:22" x14ac:dyDescent="0.25">
      <c r="A156" s="12">
        <v>8</v>
      </c>
      <c r="B156" s="10" t="s">
        <v>136</v>
      </c>
      <c r="C156" s="11">
        <v>2007</v>
      </c>
      <c r="D156" s="11" t="s">
        <v>64</v>
      </c>
      <c r="E156" s="11">
        <v>34.700000000000003</v>
      </c>
      <c r="F156" s="7">
        <f t="shared" si="64"/>
        <v>7</v>
      </c>
      <c r="G156" s="11">
        <v>138</v>
      </c>
      <c r="H156" s="7">
        <f t="shared" si="65"/>
        <v>7</v>
      </c>
      <c r="I156" s="11">
        <v>20</v>
      </c>
      <c r="J156" s="7">
        <f t="shared" si="66"/>
        <v>5</v>
      </c>
      <c r="K156" s="11">
        <v>1</v>
      </c>
      <c r="L156" s="7">
        <f t="shared" si="67"/>
        <v>1.5</v>
      </c>
      <c r="M156" s="11">
        <v>10</v>
      </c>
      <c r="N156" s="7">
        <f t="shared" si="68"/>
        <v>6</v>
      </c>
      <c r="O156" s="11">
        <v>18.899999999999999</v>
      </c>
      <c r="P156" s="7">
        <f t="shared" si="69"/>
        <v>7</v>
      </c>
      <c r="Q156" s="50">
        <v>0</v>
      </c>
      <c r="R156" s="12">
        <f t="shared" si="70"/>
        <v>7</v>
      </c>
      <c r="S156" s="11">
        <v>322</v>
      </c>
      <c r="T156" s="11">
        <f t="shared" si="71"/>
        <v>4</v>
      </c>
      <c r="U156" s="7">
        <f t="shared" si="72"/>
        <v>44.5</v>
      </c>
      <c r="V156" s="7">
        <f t="shared" si="73"/>
        <v>5</v>
      </c>
    </row>
    <row r="157" spans="1:22" x14ac:dyDescent="0.25">
      <c r="A157" s="11">
        <v>9</v>
      </c>
      <c r="B157" s="10" t="s">
        <v>144</v>
      </c>
      <c r="C157" s="11">
        <v>2006</v>
      </c>
      <c r="D157" s="11" t="s">
        <v>64</v>
      </c>
      <c r="E157" s="11">
        <v>30.28</v>
      </c>
      <c r="F157" s="7">
        <f t="shared" si="64"/>
        <v>3</v>
      </c>
      <c r="G157" s="11">
        <v>165</v>
      </c>
      <c r="H157" s="7">
        <f t="shared" si="65"/>
        <v>1</v>
      </c>
      <c r="I157" s="11">
        <v>34</v>
      </c>
      <c r="J157" s="7">
        <f t="shared" si="66"/>
        <v>3</v>
      </c>
      <c r="K157" s="11">
        <v>1</v>
      </c>
      <c r="L157" s="7">
        <f t="shared" si="67"/>
        <v>1.5</v>
      </c>
      <c r="M157" s="11">
        <v>18</v>
      </c>
      <c r="N157" s="7">
        <f t="shared" si="68"/>
        <v>4.5</v>
      </c>
      <c r="O157" s="22">
        <v>99</v>
      </c>
      <c r="P157" s="7">
        <f t="shared" si="69"/>
        <v>9</v>
      </c>
      <c r="Q157" s="36">
        <v>0</v>
      </c>
      <c r="R157" s="12">
        <f t="shared" si="70"/>
        <v>7</v>
      </c>
      <c r="S157" s="11">
        <v>410</v>
      </c>
      <c r="T157" s="11">
        <f t="shared" si="71"/>
        <v>1</v>
      </c>
      <c r="U157" s="7">
        <f t="shared" si="72"/>
        <v>30</v>
      </c>
      <c r="V157" s="7">
        <f t="shared" si="73"/>
        <v>3</v>
      </c>
    </row>
    <row r="158" spans="1:22" x14ac:dyDescent="0.25">
      <c r="R158" s="30"/>
      <c r="S158" s="30"/>
      <c r="T158" s="30"/>
    </row>
    <row r="159" spans="1:22" x14ac:dyDescent="0.25">
      <c r="R159" s="30"/>
      <c r="S159" s="30"/>
      <c r="T159" s="30"/>
    </row>
    <row r="160" spans="1:22" x14ac:dyDescent="0.25">
      <c r="R160" s="30"/>
      <c r="S160" s="30"/>
      <c r="T160" s="30"/>
    </row>
    <row r="161" spans="1:22" x14ac:dyDescent="0.25">
      <c r="R161" s="30"/>
      <c r="S161" s="30"/>
      <c r="T161" s="30"/>
    </row>
    <row r="162" spans="1:22" x14ac:dyDescent="0.25">
      <c r="R162" s="30"/>
      <c r="S162" s="30"/>
      <c r="T162" s="30"/>
    </row>
    <row r="163" spans="1:22" x14ac:dyDescent="0.25">
      <c r="R163" s="30"/>
      <c r="S163" s="30"/>
      <c r="T163" s="30"/>
    </row>
    <row r="164" spans="1:22" ht="27.75" customHeight="1" x14ac:dyDescent="0.25">
      <c r="A164" s="64" t="s">
        <v>86</v>
      </c>
      <c r="B164" s="64"/>
      <c r="C164" s="64"/>
      <c r="D164" s="64"/>
      <c r="R164" s="30"/>
      <c r="S164" s="30"/>
      <c r="T164" s="30"/>
    </row>
    <row r="165" spans="1:22" ht="53.25" customHeight="1" x14ac:dyDescent="0.25">
      <c r="A165" s="62" t="s">
        <v>0</v>
      </c>
      <c r="B165" s="31" t="s">
        <v>151</v>
      </c>
      <c r="C165" s="4" t="s">
        <v>2</v>
      </c>
      <c r="D165" s="4" t="s">
        <v>3</v>
      </c>
      <c r="E165" s="4" t="s">
        <v>8</v>
      </c>
      <c r="F165" s="4" t="s">
        <v>4</v>
      </c>
      <c r="G165" s="4" t="s">
        <v>5</v>
      </c>
      <c r="H165" s="4" t="s">
        <v>4</v>
      </c>
      <c r="I165" s="4" t="s">
        <v>9</v>
      </c>
      <c r="J165" s="4" t="s">
        <v>4</v>
      </c>
      <c r="K165" s="4" t="s">
        <v>149</v>
      </c>
      <c r="L165" s="4" t="s">
        <v>4</v>
      </c>
      <c r="M165" s="4" t="s">
        <v>156</v>
      </c>
      <c r="N165" s="4" t="s">
        <v>4</v>
      </c>
      <c r="O165" s="4" t="s">
        <v>157</v>
      </c>
      <c r="P165" s="4" t="s">
        <v>4</v>
      </c>
      <c r="Q165" s="4" t="s">
        <v>88</v>
      </c>
      <c r="R165" s="4" t="s">
        <v>4</v>
      </c>
      <c r="S165" s="4" t="s">
        <v>84</v>
      </c>
      <c r="T165" s="12" t="s">
        <v>4</v>
      </c>
      <c r="U165" s="4" t="s">
        <v>12</v>
      </c>
      <c r="V165" s="12" t="s">
        <v>4</v>
      </c>
    </row>
    <row r="166" spans="1:22" x14ac:dyDescent="0.25">
      <c r="A166" s="11">
        <v>1</v>
      </c>
      <c r="B166" s="10" t="s">
        <v>165</v>
      </c>
      <c r="C166" s="7">
        <v>2003</v>
      </c>
      <c r="D166" s="7" t="s">
        <v>63</v>
      </c>
      <c r="E166" s="7">
        <v>63.24</v>
      </c>
      <c r="F166" s="7">
        <f>_xlfn.RANK.AVG(E166,$E$166:$E$175,1)</f>
        <v>6</v>
      </c>
      <c r="G166" s="7">
        <v>162</v>
      </c>
      <c r="H166" s="7">
        <f>_xlfn.RANK.AVG(G166,$G$166:$G$176,0)</f>
        <v>5</v>
      </c>
      <c r="I166" s="7">
        <v>53</v>
      </c>
      <c r="J166" s="53">
        <f>_xlfn.RANK.AVG(I166,$I$166:$I$176,0)</f>
        <v>6</v>
      </c>
      <c r="K166" s="7">
        <v>0</v>
      </c>
      <c r="L166" s="7">
        <f>_xlfn.RANK.AVG(K166,$K$166:$K$175,)</f>
        <v>6</v>
      </c>
      <c r="M166" s="7">
        <v>19</v>
      </c>
      <c r="N166" s="7">
        <f>_xlfn.RANK.AVG(M166,$M$166:$M$175,)</f>
        <v>6</v>
      </c>
      <c r="O166" s="7">
        <v>16.850000000000001</v>
      </c>
      <c r="P166" s="7">
        <f>_xlfn.RANK.AVG(O166,$O$166:$O$176,1)</f>
        <v>10</v>
      </c>
      <c r="Q166" s="11">
        <v>41</v>
      </c>
      <c r="R166" s="12">
        <f>_xlfn.RANK.AVG(Q166,Q156:$Q$176,0)</f>
        <v>10</v>
      </c>
      <c r="S166" s="12">
        <v>22</v>
      </c>
      <c r="T166" s="12">
        <f t="shared" ref="T166:T175" si="74">_xlfn.RANK.AVG(S166,$S$166:$S$176,0)</f>
        <v>5</v>
      </c>
      <c r="U166" s="54">
        <f>SUM(F166,H166,J166,L166,N166,P166,R166,T166,)</f>
        <v>54</v>
      </c>
      <c r="V166" s="47">
        <f t="shared" ref="V166:V175" si="75">_xlfn.RANK.AVG(U166,$U$166:$U$176,1)</f>
        <v>7</v>
      </c>
    </row>
    <row r="167" spans="1:22" x14ac:dyDescent="0.25">
      <c r="A167" s="15">
        <v>2</v>
      </c>
      <c r="B167" s="10" t="s">
        <v>61</v>
      </c>
      <c r="C167" s="7">
        <v>2004</v>
      </c>
      <c r="D167" s="7" t="s">
        <v>63</v>
      </c>
      <c r="E167" s="7">
        <v>66.739999999999995</v>
      </c>
      <c r="F167" s="7">
        <f>_xlfn.RANK.AVG(E167,$E$166:$E$175,1)</f>
        <v>7</v>
      </c>
      <c r="G167" s="7">
        <v>144</v>
      </c>
      <c r="H167" s="7">
        <f>_xlfn.RANK.AVG(G167,$G$166:$G$176,0)</f>
        <v>8</v>
      </c>
      <c r="I167" s="7">
        <v>58</v>
      </c>
      <c r="J167" s="53">
        <f>_xlfn.RANK.AVG(I167,$I$166:$I$176,0)</f>
        <v>5</v>
      </c>
      <c r="K167" s="7">
        <v>0</v>
      </c>
      <c r="L167" s="7">
        <f>_xlfn.RANK.AVG(K167,$K$166:$K$175,)</f>
        <v>6</v>
      </c>
      <c r="M167" s="7">
        <v>18</v>
      </c>
      <c r="N167" s="7">
        <f>_xlfn.RANK.AVG(M167,$M$166:$M$175,)</f>
        <v>7</v>
      </c>
      <c r="O167" s="7">
        <v>17.510000000000002</v>
      </c>
      <c r="P167" s="7">
        <f>_xlfn.RANK.AVG(O167,$O$166:$O$176,1)</f>
        <v>11</v>
      </c>
      <c r="Q167" s="11">
        <v>56</v>
      </c>
      <c r="R167" s="12">
        <f>_xlfn.RANK.AVG(Q167,Q157:$Q$176,0)</f>
        <v>4</v>
      </c>
      <c r="S167" s="7">
        <v>24</v>
      </c>
      <c r="T167" s="12">
        <f t="shared" si="74"/>
        <v>3.5</v>
      </c>
      <c r="U167" s="54">
        <f>SUM(F167,H167,J167,L167,N167,P167,R167,T167,)</f>
        <v>51.5</v>
      </c>
      <c r="V167" s="47">
        <f t="shared" si="75"/>
        <v>5</v>
      </c>
    </row>
    <row r="168" spans="1:22" x14ac:dyDescent="0.25">
      <c r="A168" s="15">
        <v>3</v>
      </c>
      <c r="B168" s="10" t="s">
        <v>139</v>
      </c>
      <c r="C168" s="7">
        <v>2005</v>
      </c>
      <c r="D168" s="7" t="s">
        <v>73</v>
      </c>
      <c r="E168" s="7">
        <v>62.32</v>
      </c>
      <c r="F168" s="7">
        <f>_xlfn.RANK.AVG(E168,$E$166:$E$175,1)</f>
        <v>4</v>
      </c>
      <c r="G168" s="7">
        <v>178</v>
      </c>
      <c r="H168" s="7">
        <f>_xlfn.RANK.AVG(G168,$G$166:$G$176,0)</f>
        <v>4</v>
      </c>
      <c r="I168" s="7">
        <v>50</v>
      </c>
      <c r="J168" s="53">
        <f>_xlfn.RANK.AVG(I168,$I$166:$I$176,0)</f>
        <v>8</v>
      </c>
      <c r="K168" s="7">
        <v>0</v>
      </c>
      <c r="L168" s="7">
        <f>_xlfn.RANK.AVG(K168,$K$166:$K$175,)</f>
        <v>6</v>
      </c>
      <c r="M168" s="7">
        <v>17</v>
      </c>
      <c r="N168" s="7">
        <f>_xlfn.RANK.AVG(M168,$M$166:$M$175,)</f>
        <v>8</v>
      </c>
      <c r="O168" s="7">
        <v>16.170000000000002</v>
      </c>
      <c r="P168" s="7">
        <f>_xlfn.RANK.AVG(O168,$O$166:$O$176,1)</f>
        <v>7</v>
      </c>
      <c r="Q168" s="11">
        <v>53</v>
      </c>
      <c r="R168" s="12">
        <f>_xlfn.RANK.AVG(Q168,Q158:$Q$176,0)</f>
        <v>7</v>
      </c>
      <c r="S168" s="7">
        <v>16</v>
      </c>
      <c r="T168" s="12">
        <f t="shared" si="74"/>
        <v>8</v>
      </c>
      <c r="U168" s="54">
        <f>SUM(F168,H168,J168,L168,N168,P168,R168,T168,)</f>
        <v>52</v>
      </c>
      <c r="V168" s="47">
        <f t="shared" si="75"/>
        <v>6</v>
      </c>
    </row>
    <row r="169" spans="1:22" x14ac:dyDescent="0.25">
      <c r="A169" s="15">
        <v>4</v>
      </c>
      <c r="B169" s="39" t="s">
        <v>140</v>
      </c>
      <c r="C169" s="7">
        <v>2005</v>
      </c>
      <c r="D169" s="7" t="s">
        <v>73</v>
      </c>
      <c r="E169" s="7">
        <v>68.319999999999993</v>
      </c>
      <c r="F169" s="7">
        <f>_xlfn.RANK.AVG(E169,$E$166:$E$175,1)</f>
        <v>8</v>
      </c>
      <c r="G169" s="7">
        <v>127</v>
      </c>
      <c r="H169" s="7">
        <f>_xlfn.RANK.AVG(G169,$G$166:$G$176,0)</f>
        <v>11</v>
      </c>
      <c r="I169" s="7">
        <v>44</v>
      </c>
      <c r="J169" s="53">
        <f>_xlfn.RANK.AVG(I169,$I$166:$I$176,0)</f>
        <v>9</v>
      </c>
      <c r="K169" s="7">
        <v>0</v>
      </c>
      <c r="L169" s="7">
        <f>_xlfn.RANK.AVG(K169,$K$166:$K$175,)</f>
        <v>6</v>
      </c>
      <c r="M169" s="50">
        <v>16</v>
      </c>
      <c r="N169" s="7">
        <f>_xlfn.RANK.AVG(M169,$M$166:$M$175,)</f>
        <v>9.5</v>
      </c>
      <c r="O169" s="7">
        <v>15.38</v>
      </c>
      <c r="P169" s="7">
        <f>_xlfn.RANK.AVG(O169,$O$166:$O$176,1)</f>
        <v>4</v>
      </c>
      <c r="Q169" s="11">
        <v>46</v>
      </c>
      <c r="R169" s="12">
        <f>_xlfn.RANK.AVG(Q169,Q159:$Q$176,0)</f>
        <v>8.5</v>
      </c>
      <c r="S169" s="7">
        <v>15</v>
      </c>
      <c r="T169" s="12">
        <f t="shared" si="74"/>
        <v>10</v>
      </c>
      <c r="U169" s="54">
        <f>SUM(F169,H169,J169,L169,N169,P169,R169,T169,)</f>
        <v>66</v>
      </c>
      <c r="V169" s="47">
        <f t="shared" si="75"/>
        <v>10</v>
      </c>
    </row>
    <row r="170" spans="1:22" x14ac:dyDescent="0.25">
      <c r="A170" s="15">
        <v>5</v>
      </c>
      <c r="B170" s="10" t="s">
        <v>77</v>
      </c>
      <c r="C170" s="7">
        <v>2005</v>
      </c>
      <c r="D170" s="7" t="s">
        <v>73</v>
      </c>
      <c r="E170" s="7">
        <v>58.69</v>
      </c>
      <c r="F170" s="7">
        <f>_xlfn.RANK.AVG(E170,$E$166:$E$175,1)</f>
        <v>3</v>
      </c>
      <c r="G170" s="7">
        <v>183</v>
      </c>
      <c r="H170" s="7">
        <f>_xlfn.RANK.AVG(G170,$G$166:$G$176,0)</f>
        <v>3</v>
      </c>
      <c r="I170" s="7">
        <v>62</v>
      </c>
      <c r="J170" s="53">
        <f>_xlfn.RANK.AVG(I170,$I$166:$I$176,0)</f>
        <v>3</v>
      </c>
      <c r="K170" s="7">
        <v>0</v>
      </c>
      <c r="L170" s="7">
        <f>_xlfn.RANK.AVG(K170,$K$166:$K$175,)</f>
        <v>6</v>
      </c>
      <c r="M170" s="7">
        <v>24</v>
      </c>
      <c r="N170" s="7">
        <f>_xlfn.RANK.AVG(M170,$M$166:$M$175,)</f>
        <v>2.5</v>
      </c>
      <c r="O170" s="7">
        <v>14.42</v>
      </c>
      <c r="P170" s="7">
        <f>_xlfn.RANK.AVG(O170,$O$166:$O$176,1)</f>
        <v>1</v>
      </c>
      <c r="Q170" s="11">
        <v>55</v>
      </c>
      <c r="R170" s="12">
        <f>_xlfn.RANK.AVG(Q170,Q160:$Q$176,0)</f>
        <v>5</v>
      </c>
      <c r="S170" s="7">
        <v>16</v>
      </c>
      <c r="T170" s="12">
        <f t="shared" si="74"/>
        <v>8</v>
      </c>
      <c r="U170" s="54">
        <f>SUM(F170,H170,J170,L170,N170,P170,R170,T170,)</f>
        <v>31.5</v>
      </c>
      <c r="V170" s="47">
        <f t="shared" si="75"/>
        <v>3.5</v>
      </c>
    </row>
    <row r="171" spans="1:22" x14ac:dyDescent="0.25">
      <c r="A171" s="15">
        <v>6</v>
      </c>
      <c r="B171" s="10" t="s">
        <v>72</v>
      </c>
      <c r="C171" s="11">
        <v>2004</v>
      </c>
      <c r="D171" s="11" t="s">
        <v>73</v>
      </c>
      <c r="E171" s="11">
        <v>58.07</v>
      </c>
      <c r="F171" s="7">
        <f>_xlfn.RANK.AVG(E171,$E$166:$E$175,1)</f>
        <v>2</v>
      </c>
      <c r="G171" s="11">
        <v>188</v>
      </c>
      <c r="H171" s="7">
        <f>_xlfn.RANK.AVG(G171,$G$166:$G$176,0)</f>
        <v>2</v>
      </c>
      <c r="I171" s="11">
        <v>63</v>
      </c>
      <c r="J171" s="53">
        <f>_xlfn.RANK.AVG(I171,$I$166:$I$176,0)</f>
        <v>2</v>
      </c>
      <c r="K171" s="11">
        <v>3</v>
      </c>
      <c r="L171" s="7">
        <f>_xlfn.RANK.AVG(K171,$K$166:$K$175,)</f>
        <v>1</v>
      </c>
      <c r="M171" s="11">
        <v>22</v>
      </c>
      <c r="N171" s="7">
        <f>_xlfn.RANK.AVG(M171,$M$166:$M$175,)</f>
        <v>4</v>
      </c>
      <c r="O171" s="11">
        <v>15.07</v>
      </c>
      <c r="P171" s="7">
        <f>_xlfn.RANK.AVG(O171,$O$166:$O$176,1)</f>
        <v>3</v>
      </c>
      <c r="Q171" s="11">
        <v>54</v>
      </c>
      <c r="R171" s="12">
        <f>_xlfn.RANK.AVG(Q171,Q161:$Q$176,0)</f>
        <v>6</v>
      </c>
      <c r="S171" s="7">
        <v>20</v>
      </c>
      <c r="T171" s="12">
        <f t="shared" si="74"/>
        <v>6</v>
      </c>
      <c r="U171" s="54">
        <f>SUM(F171,H171,J171,L171,N171,P171,R171,T171,)</f>
        <v>26</v>
      </c>
      <c r="V171" s="47">
        <f t="shared" si="75"/>
        <v>2</v>
      </c>
    </row>
    <row r="172" spans="1:22" x14ac:dyDescent="0.25">
      <c r="A172" s="11">
        <v>7</v>
      </c>
      <c r="B172" s="10" t="s">
        <v>141</v>
      </c>
      <c r="C172" s="11">
        <v>2004</v>
      </c>
      <c r="D172" s="11" t="s">
        <v>63</v>
      </c>
      <c r="E172" s="11">
        <v>68.91</v>
      </c>
      <c r="F172" s="7">
        <f>_xlfn.RANK.AVG(E172,$E$166:$E$175,1)</f>
        <v>9</v>
      </c>
      <c r="G172" s="11">
        <v>152</v>
      </c>
      <c r="H172" s="7">
        <f>_xlfn.RANK.AVG(G172,$G$166:$G$176,0)</f>
        <v>7</v>
      </c>
      <c r="I172" s="11">
        <v>51</v>
      </c>
      <c r="J172" s="53">
        <f>_xlfn.RANK.AVG(I172,$I$166:$I$176,0)</f>
        <v>7</v>
      </c>
      <c r="K172" s="11">
        <v>0</v>
      </c>
      <c r="L172" s="7">
        <f>_xlfn.RANK.AVG(K172,$K$166:$K$175,)</f>
        <v>6</v>
      </c>
      <c r="M172" s="11">
        <v>21</v>
      </c>
      <c r="N172" s="7">
        <f>_xlfn.RANK.AVG(M172,$M$166:$M$175,)</f>
        <v>5</v>
      </c>
      <c r="O172" s="11">
        <v>15.8</v>
      </c>
      <c r="P172" s="7">
        <f>_xlfn.RANK.AVG(O172,$O$166:$O$176,1)</f>
        <v>6</v>
      </c>
      <c r="Q172" s="11">
        <v>34</v>
      </c>
      <c r="R172" s="12">
        <f>_xlfn.RANK.AVG(Q172,Q162:$Q$176,0)</f>
        <v>11</v>
      </c>
      <c r="S172" s="7">
        <v>24</v>
      </c>
      <c r="T172" s="12">
        <f t="shared" si="74"/>
        <v>3.5</v>
      </c>
      <c r="U172" s="54">
        <f>SUM(F172,H172,J172,L172,N172,P172,R172,T172,)</f>
        <v>54.5</v>
      </c>
      <c r="V172" s="47">
        <f t="shared" si="75"/>
        <v>8</v>
      </c>
    </row>
    <row r="173" spans="1:22" x14ac:dyDescent="0.25">
      <c r="A173" s="11">
        <v>8</v>
      </c>
      <c r="B173" s="10" t="s">
        <v>142</v>
      </c>
      <c r="C173" s="11">
        <v>2004</v>
      </c>
      <c r="D173" s="11" t="s">
        <v>63</v>
      </c>
      <c r="E173" s="11">
        <v>62.81</v>
      </c>
      <c r="F173" s="7">
        <f>_xlfn.RANK.AVG(E173,$E$166:$E$175,1)</f>
        <v>5</v>
      </c>
      <c r="G173" s="11">
        <v>156</v>
      </c>
      <c r="H173" s="7">
        <f>_xlfn.RANK.AVG(G173,$G$166:$G$176,0)</f>
        <v>6</v>
      </c>
      <c r="I173" s="11">
        <v>59</v>
      </c>
      <c r="J173" s="53">
        <f>_xlfn.RANK.AVG(I173,$I$166:$I$176,0)</f>
        <v>4</v>
      </c>
      <c r="K173" s="11">
        <v>0</v>
      </c>
      <c r="L173" s="7">
        <f>_xlfn.RANK.AVG(K173,$K$166:$K$175,)</f>
        <v>6</v>
      </c>
      <c r="M173" s="11">
        <v>24</v>
      </c>
      <c r="N173" s="7">
        <f>_xlfn.RANK.AVG(M173,$M$166:$M$175,)</f>
        <v>2.5</v>
      </c>
      <c r="O173" s="11">
        <v>15.65</v>
      </c>
      <c r="P173" s="7">
        <f>_xlfn.RANK.AVG(O173,$O$166:$O$176,1)</f>
        <v>5</v>
      </c>
      <c r="Q173" s="11">
        <v>78</v>
      </c>
      <c r="R173" s="12">
        <f>_xlfn.RANK.AVG(Q173,Q163:$Q$176,0)</f>
        <v>1</v>
      </c>
      <c r="S173" s="12">
        <v>27</v>
      </c>
      <c r="T173" s="12">
        <f t="shared" si="74"/>
        <v>2</v>
      </c>
      <c r="U173" s="54">
        <f>SUM(F173,H173,J173,L173,N173,P173,R173,T173,)</f>
        <v>31.5</v>
      </c>
      <c r="V173" s="47">
        <f t="shared" si="75"/>
        <v>3.5</v>
      </c>
    </row>
    <row r="174" spans="1:22" x14ac:dyDescent="0.25">
      <c r="A174" s="11">
        <v>9</v>
      </c>
      <c r="B174" s="10" t="s">
        <v>62</v>
      </c>
      <c r="C174" s="11">
        <v>2003</v>
      </c>
      <c r="D174" s="11" t="s">
        <v>63</v>
      </c>
      <c r="E174" s="11">
        <v>56.08</v>
      </c>
      <c r="F174" s="7">
        <f>_xlfn.RANK.AVG(E174,$E$166:$E$175,1)</f>
        <v>1</v>
      </c>
      <c r="G174" s="11">
        <v>194</v>
      </c>
      <c r="H174" s="7">
        <f>_xlfn.RANK.AVG(G174,$G$166:$G$176,0)</f>
        <v>1</v>
      </c>
      <c r="I174" s="11">
        <v>64</v>
      </c>
      <c r="J174" s="53">
        <f>_xlfn.RANK.AVG(I174,$I$166:$I$176,0)</f>
        <v>1</v>
      </c>
      <c r="K174" s="11">
        <v>0</v>
      </c>
      <c r="L174" s="7">
        <f>_xlfn.RANK.AVG(K174,$K$166:$K$175,)</f>
        <v>6</v>
      </c>
      <c r="M174" s="11">
        <v>31</v>
      </c>
      <c r="N174" s="7">
        <f>_xlfn.RANK.AVG(M174,$M$166:$M$175,)</f>
        <v>1</v>
      </c>
      <c r="O174" s="11">
        <v>14.81</v>
      </c>
      <c r="P174" s="7">
        <f>_xlfn.RANK.AVG(O174,$O$166:$O$176,1)</f>
        <v>2</v>
      </c>
      <c r="Q174" s="11">
        <v>62</v>
      </c>
      <c r="R174" s="12">
        <f>_xlfn.RANK.AVG(Q174,Q164:$Q$176,0)</f>
        <v>2</v>
      </c>
      <c r="S174" s="12">
        <v>28</v>
      </c>
      <c r="T174" s="12">
        <f t="shared" si="74"/>
        <v>1</v>
      </c>
      <c r="U174" s="54">
        <f>SUM(F174,H174,J174,L174,N174,P174,R174,T174,)</f>
        <v>15</v>
      </c>
      <c r="V174" s="47">
        <f t="shared" si="75"/>
        <v>1</v>
      </c>
    </row>
    <row r="175" spans="1:22" ht="15" customHeight="1" x14ac:dyDescent="0.25">
      <c r="A175" s="11">
        <v>10</v>
      </c>
      <c r="B175" s="10" t="s">
        <v>143</v>
      </c>
      <c r="C175" s="11">
        <v>2005</v>
      </c>
      <c r="D175" s="11" t="s">
        <v>73</v>
      </c>
      <c r="E175" s="35">
        <v>99</v>
      </c>
      <c r="F175" s="7">
        <f>_xlfn.RANK.AVG(E175,$E$166:$E$175,1)</f>
        <v>10</v>
      </c>
      <c r="G175" s="11">
        <v>129</v>
      </c>
      <c r="H175" s="7">
        <f>_xlfn.RANK.AVG(G175,$G$166:$G$176,0)</f>
        <v>10</v>
      </c>
      <c r="I175" s="11">
        <v>33</v>
      </c>
      <c r="J175" s="53">
        <f>_xlfn.RANK.AVG(I175,$I$166:$I$176,0)</f>
        <v>11</v>
      </c>
      <c r="K175" s="11">
        <v>0</v>
      </c>
      <c r="L175" s="7">
        <f>_xlfn.RANK.AVG(K175,$K$166:$K$175,)</f>
        <v>6</v>
      </c>
      <c r="M175" s="11">
        <v>16</v>
      </c>
      <c r="N175" s="7">
        <f>_xlfn.RANK.AVG(M175,$M$166:$M$175,)</f>
        <v>9.5</v>
      </c>
      <c r="O175" s="11">
        <v>16.670000000000002</v>
      </c>
      <c r="P175" s="7">
        <f>_xlfn.RANK.AVG(O175,$O$166:$O$176,1)</f>
        <v>8</v>
      </c>
      <c r="Q175" s="11">
        <v>46</v>
      </c>
      <c r="R175" s="12">
        <f>_xlfn.RANK.AVG(Q175,Q165:$Q$176,0)</f>
        <v>8.5</v>
      </c>
      <c r="S175" s="36">
        <v>0</v>
      </c>
      <c r="T175" s="12">
        <f t="shared" si="74"/>
        <v>11</v>
      </c>
      <c r="U175" s="54">
        <f>SUM(F175,H175,J175,L175,N175,P175,R175,T175,)</f>
        <v>74</v>
      </c>
      <c r="V175" s="47">
        <f t="shared" si="75"/>
        <v>11</v>
      </c>
    </row>
    <row r="176" spans="1:22" ht="13.5" customHeight="1" x14ac:dyDescent="0.25">
      <c r="A176" s="11">
        <v>11</v>
      </c>
      <c r="B176" s="10" t="s">
        <v>171</v>
      </c>
      <c r="C176" s="11">
        <v>2005</v>
      </c>
      <c r="D176" s="11" t="s">
        <v>73</v>
      </c>
      <c r="E176" s="35">
        <v>99</v>
      </c>
      <c r="F176" s="7">
        <f>_xlfn.RANK.AVG(E176,$E$166:$E$175,1)</f>
        <v>10</v>
      </c>
      <c r="G176" s="11">
        <v>134</v>
      </c>
      <c r="H176" s="7">
        <f>_xlfn.RANK.AVG(G176,$G$166:$G$176,0)</f>
        <v>9</v>
      </c>
      <c r="I176" s="11">
        <v>37</v>
      </c>
      <c r="J176" s="53">
        <f>_xlfn.RANK.AVG(I176,$I$166:$I$176,0)</f>
        <v>10</v>
      </c>
      <c r="K176" s="11">
        <v>0</v>
      </c>
      <c r="L176" s="7">
        <f>_xlfn.RANK.AVG(K176,$K$166:$K$175,)</f>
        <v>6</v>
      </c>
      <c r="M176" s="11">
        <v>17</v>
      </c>
      <c r="N176" s="7">
        <f>_xlfn.RANK.AVG(M176,$M$166:$M$175,)</f>
        <v>8</v>
      </c>
      <c r="O176" s="11">
        <v>16.8</v>
      </c>
      <c r="P176" s="7">
        <f>_xlfn.RANK.AVG(O176,$O$166:$O$176,1)</f>
        <v>9</v>
      </c>
      <c r="Q176" s="11">
        <v>58</v>
      </c>
      <c r="R176" s="12">
        <f>_xlfn.RANK.AVG(Q176,Q166:$Q$176,0)</f>
        <v>3</v>
      </c>
      <c r="S176" s="36">
        <v>16</v>
      </c>
      <c r="T176" s="12">
        <f>_xlfn.RANK.AVG(S176,$S$166:$S$176,0)</f>
        <v>8</v>
      </c>
      <c r="U176" s="54">
        <f>SUM(F176,H176,J176,L176,N176,P176,R176,T176,)</f>
        <v>63</v>
      </c>
      <c r="V176" s="47">
        <f>_xlfn.RANK.AVG(U176,$U$166:$U$176,1)</f>
        <v>9</v>
      </c>
    </row>
    <row r="177" spans="1:22" ht="12" customHeight="1" x14ac:dyDescent="0.25">
      <c r="A177" s="28"/>
      <c r="B177" s="13"/>
      <c r="C177" s="28"/>
      <c r="D177" s="28"/>
      <c r="E177" s="59"/>
      <c r="F177" s="25"/>
      <c r="G177" s="28"/>
      <c r="H177" s="25"/>
      <c r="I177" s="28"/>
      <c r="J177" s="60"/>
      <c r="K177" s="28"/>
      <c r="L177" s="25"/>
      <c r="M177" s="28"/>
      <c r="N177" s="25"/>
      <c r="O177" s="28"/>
      <c r="P177" s="25"/>
      <c r="Q177" s="28"/>
      <c r="R177" s="56"/>
      <c r="S177" s="73"/>
      <c r="T177" s="56"/>
      <c r="U177" s="61"/>
      <c r="V177" s="58"/>
    </row>
    <row r="178" spans="1:22" x14ac:dyDescent="0.25">
      <c r="A178" s="28"/>
      <c r="B178" s="13"/>
      <c r="C178" s="28"/>
      <c r="D178" s="28"/>
      <c r="E178" s="59"/>
      <c r="F178" s="25"/>
      <c r="G178" s="28"/>
      <c r="H178" s="25"/>
      <c r="I178" s="28"/>
      <c r="J178" s="60"/>
      <c r="K178" s="28"/>
      <c r="L178" s="25"/>
      <c r="M178" s="28"/>
      <c r="N178" s="25"/>
      <c r="O178" s="28"/>
      <c r="P178" s="25"/>
      <c r="Q178" s="28"/>
      <c r="R178" s="56"/>
      <c r="S178" s="73"/>
      <c r="T178" s="56"/>
      <c r="U178" s="61"/>
      <c r="V178" s="58"/>
    </row>
    <row r="179" spans="1:22" x14ac:dyDescent="0.25">
      <c r="Q179" s="13"/>
    </row>
    <row r="180" spans="1:22" ht="20.25" x14ac:dyDescent="0.3">
      <c r="D180" s="63" t="s">
        <v>167</v>
      </c>
      <c r="E180" s="63"/>
      <c r="F180" s="63"/>
      <c r="G180" s="63"/>
      <c r="H180" s="63"/>
      <c r="I180" s="63"/>
      <c r="J180" s="63" t="s">
        <v>168</v>
      </c>
      <c r="K180" s="63"/>
    </row>
    <row r="181" spans="1:22" ht="20.25" x14ac:dyDescent="0.3">
      <c r="D181" s="63"/>
      <c r="E181" s="63"/>
      <c r="F181" s="63"/>
      <c r="G181" s="63"/>
      <c r="H181" s="63"/>
      <c r="I181" s="63"/>
      <c r="J181" s="63"/>
      <c r="K181" s="63"/>
    </row>
    <row r="182" spans="1:22" ht="20.25" x14ac:dyDescent="0.3">
      <c r="D182" s="63" t="s">
        <v>169</v>
      </c>
      <c r="E182" s="63"/>
      <c r="F182" s="63"/>
      <c r="G182" s="63"/>
      <c r="H182" s="63"/>
      <c r="I182" s="63"/>
      <c r="J182" s="63" t="s">
        <v>170</v>
      </c>
      <c r="K182" s="63"/>
    </row>
    <row r="189" spans="1:22" x14ac:dyDescent="0.25">
      <c r="R189" s="13"/>
      <c r="S189" s="13"/>
      <c r="T189" s="13"/>
    </row>
    <row r="190" spans="1:22" x14ac:dyDescent="0.25">
      <c r="R190" s="13"/>
      <c r="S190" s="13"/>
      <c r="T190" s="13"/>
    </row>
    <row r="191" spans="1:22" x14ac:dyDescent="0.25">
      <c r="R191" s="13"/>
      <c r="S191" s="13"/>
      <c r="T191" s="13"/>
    </row>
    <row r="192" spans="1:22" x14ac:dyDescent="0.25">
      <c r="R192" s="13"/>
      <c r="S192" s="13"/>
      <c r="T192" s="13"/>
    </row>
    <row r="193" spans="18:20" x14ac:dyDescent="0.25">
      <c r="R193" s="13"/>
      <c r="S193" s="13"/>
      <c r="T193" s="13"/>
    </row>
    <row r="194" spans="18:20" x14ac:dyDescent="0.25">
      <c r="R194" s="13"/>
      <c r="S194" s="13"/>
      <c r="T194" s="13"/>
    </row>
    <row r="195" spans="18:20" x14ac:dyDescent="0.25">
      <c r="R195" s="13"/>
      <c r="S195" s="13"/>
      <c r="T195" s="13"/>
    </row>
    <row r="196" spans="18:20" x14ac:dyDescent="0.25">
      <c r="R196" s="13"/>
      <c r="S196" s="13"/>
      <c r="T196" s="13"/>
    </row>
    <row r="197" spans="18:20" x14ac:dyDescent="0.25">
      <c r="R197" s="13"/>
      <c r="S197" s="13"/>
      <c r="T197" s="13"/>
    </row>
    <row r="198" spans="18:20" x14ac:dyDescent="0.25">
      <c r="R198" s="13"/>
      <c r="S198" s="13"/>
      <c r="T198" s="13"/>
    </row>
    <row r="199" spans="18:20" x14ac:dyDescent="0.25">
      <c r="R199" s="13"/>
      <c r="S199" s="13"/>
      <c r="T199" s="13"/>
    </row>
    <row r="200" spans="18:20" x14ac:dyDescent="0.25">
      <c r="R200" s="13"/>
      <c r="S200" s="13"/>
      <c r="T200" s="13"/>
    </row>
  </sheetData>
  <sortState ref="A166:V176">
    <sortCondition ref="A166"/>
  </sortState>
  <mergeCells count="10">
    <mergeCell ref="A164:D164"/>
    <mergeCell ref="A2:T2"/>
    <mergeCell ref="A147:D147"/>
    <mergeCell ref="A120:D120"/>
    <mergeCell ref="A14:C14"/>
    <mergeCell ref="A6:D6"/>
    <mergeCell ref="O5:P5"/>
    <mergeCell ref="A83:C83"/>
    <mergeCell ref="A40:C40"/>
    <mergeCell ref="A139:D139"/>
  </mergeCells>
  <phoneticPr fontId="9" type="noConversion"/>
  <pageMargins left="0.23622047244094491" right="0.23622047244094491" top="0.74803149606299213" bottom="0.74803149606299213" header="0.31496062992125984" footer="0.31496062992125984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2018-02-27T05:50:40Z</dcterms:modified>
</cp:coreProperties>
</file>