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360" yWindow="15" windowWidth="2073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J169" i="1" l="1"/>
  <c r="I169" i="1"/>
  <c r="I175" i="1" s="1"/>
  <c r="H169" i="1"/>
  <c r="G169" i="1"/>
  <c r="G175" i="1" s="1"/>
  <c r="J93" i="1"/>
  <c r="I93" i="1"/>
  <c r="I99" i="1" s="1"/>
  <c r="H93" i="1"/>
  <c r="G93" i="1"/>
  <c r="G99" i="1" s="1"/>
  <c r="J74" i="1"/>
  <c r="I74" i="1"/>
  <c r="I80" i="1" s="1"/>
  <c r="H74" i="1"/>
  <c r="G74" i="1"/>
  <c r="G80" i="1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H175" i="1"/>
  <c r="F175" i="1"/>
  <c r="B166" i="1"/>
  <c r="A166" i="1"/>
  <c r="L165" i="1"/>
  <c r="L176" i="1" s="1"/>
  <c r="J165" i="1"/>
  <c r="J176" i="1" s="1"/>
  <c r="I165" i="1"/>
  <c r="H165" i="1"/>
  <c r="H176" i="1" s="1"/>
  <c r="G165" i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I108" i="1"/>
  <c r="I119" i="1" s="1"/>
  <c r="H108" i="1"/>
  <c r="G108" i="1"/>
  <c r="G119" i="1" s="1"/>
  <c r="F108" i="1"/>
  <c r="F119" i="1" s="1"/>
  <c r="B100" i="1"/>
  <c r="A100" i="1"/>
  <c r="L99" i="1"/>
  <c r="J99" i="1"/>
  <c r="H99" i="1"/>
  <c r="F99" i="1"/>
  <c r="B90" i="1"/>
  <c r="A90" i="1"/>
  <c r="L89" i="1"/>
  <c r="L100" i="1" s="1"/>
  <c r="J89" i="1"/>
  <c r="J100" i="1" s="1"/>
  <c r="I89" i="1"/>
  <c r="H89" i="1"/>
  <c r="H100" i="1" s="1"/>
  <c r="G89" i="1"/>
  <c r="F89" i="1"/>
  <c r="F100" i="1" s="1"/>
  <c r="B81" i="1"/>
  <c r="A81" i="1"/>
  <c r="L80" i="1"/>
  <c r="J80" i="1"/>
  <c r="H80" i="1"/>
  <c r="F80" i="1"/>
  <c r="B71" i="1"/>
  <c r="A71" i="1"/>
  <c r="L70" i="1"/>
  <c r="L81" i="1" s="1"/>
  <c r="J70" i="1"/>
  <c r="J81" i="1" s="1"/>
  <c r="I70" i="1"/>
  <c r="H70" i="1"/>
  <c r="H81" i="1" s="1"/>
  <c r="G70" i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L62" i="1" l="1"/>
  <c r="L24" i="1"/>
  <c r="L196" i="1"/>
  <c r="J195" i="1"/>
  <c r="J119" i="1"/>
  <c r="J138" i="1"/>
  <c r="G176" i="1"/>
  <c r="I176" i="1"/>
  <c r="H157" i="1"/>
  <c r="H119" i="1"/>
  <c r="G100" i="1"/>
  <c r="I100" i="1"/>
  <c r="G81" i="1"/>
  <c r="I81" i="1"/>
  <c r="G43" i="1"/>
  <c r="G196" i="1" s="1"/>
  <c r="F24" i="1"/>
  <c r="F196" i="1" s="1"/>
  <c r="I24" i="1"/>
  <c r="H24" i="1"/>
  <c r="J24" i="1"/>
  <c r="J196" i="1" s="1"/>
  <c r="H196" i="1" l="1"/>
  <c r="I196" i="1"/>
</calcChain>
</file>

<file path=xl/sharedStrings.xml><?xml version="1.0" encoding="utf-8"?>
<sst xmlns="http://schemas.openxmlformats.org/spreadsheetml/2006/main" count="284" uniqueCount="102">
  <si>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</si>
  <si>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</si>
  <si>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</si>
  <si>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</si>
  <si>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</si>
  <si>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</si>
  <si>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</si>
  <si>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</si>
  <si>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</si>
  <si>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</si>
  <si>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</si>
  <si>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</si>
  <si>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</si>
  <si>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</si>
  <si>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</si>
  <si>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</si>
  <si>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</si>
  <si>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</si>
  <si>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</si>
  <si>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</si>
  <si>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</si>
  <si>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</si>
  <si>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</si>
  <si>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</si>
  <si>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</si>
  <si>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</si>
  <si>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</si>
  <si>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</si>
  <si>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</si>
  <si>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</si>
  <si>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</si>
  <si>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</si>
  <si>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</si>
  <si>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</si>
  <si>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</si>
  <si>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</si>
  <si>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</si>
  <si>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</si>
  <si>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</si>
  <si>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Хайбуллина Г.А.</t>
  </si>
  <si>
    <t>директор</t>
  </si>
  <si>
    <t>МБОУ СОШ "с. Урманаево"</t>
  </si>
  <si>
    <t>салат из моркови с яблоком</t>
  </si>
  <si>
    <t>котлетадомашняя из говядины</t>
  </si>
  <si>
    <t>макароны отварные с сливочным маслом</t>
  </si>
  <si>
    <t>компт из сухофруктов</t>
  </si>
  <si>
    <t>хлеб ржаной</t>
  </si>
  <si>
    <t>печенье</t>
  </si>
  <si>
    <t>Гуляш из говядины</t>
  </si>
  <si>
    <t>Каша гречневая рассыпчатая с маслом сливочным</t>
  </si>
  <si>
    <t>Пряник</t>
  </si>
  <si>
    <t>Плоды и ягоды свежие (апельсин)</t>
  </si>
  <si>
    <t xml:space="preserve">Чай с сахаром, с лимоном </t>
  </si>
  <si>
    <t>Хлеб ржаной</t>
  </si>
  <si>
    <t>Птица запеченная с томатным соусом</t>
  </si>
  <si>
    <t>Рис отварной рассыпчатый с маслом сливочным</t>
  </si>
  <si>
    <t>Салат из отварной свеклы</t>
  </si>
  <si>
    <t>Чай с сахаром</t>
  </si>
  <si>
    <t>Хлеб пшеничный</t>
  </si>
  <si>
    <t xml:space="preserve">Рассольник Ленинградский с мясом птицы, со сметаной </t>
  </si>
  <si>
    <t>Компот из свежих яблок</t>
  </si>
  <si>
    <t>Суп картофельный с горохом с мясными фрикадельками</t>
  </si>
  <si>
    <t>Напиток из сухофруктов</t>
  </si>
  <si>
    <t>Суп из овощей с мясными фрикадельками, со сметаной</t>
  </si>
  <si>
    <t>Компот из цитрусов</t>
  </si>
  <si>
    <t>Рыба, тушеная в томате с овощами</t>
  </si>
  <si>
    <t xml:space="preserve">Пюре картофельное  </t>
  </si>
  <si>
    <t xml:space="preserve">Компот из свежих яблок </t>
  </si>
  <si>
    <t>Котлеты говяжьи в томатном соусе</t>
  </si>
  <si>
    <t xml:space="preserve">Гороховое пюре </t>
  </si>
  <si>
    <t>Суп картофельный с мясом птицы</t>
  </si>
  <si>
    <t>Кисель</t>
  </si>
  <si>
    <t>Щи из свежей капусты с картофелем с мясными фрикадельками сметаной</t>
  </si>
  <si>
    <t>Напиток из изюма</t>
  </si>
  <si>
    <t>Птица запеченная</t>
  </si>
  <si>
    <t>100</t>
  </si>
  <si>
    <t>Макаронные изделия отварные с маслом сливочным</t>
  </si>
  <si>
    <t>Суп картофельный с вермишелью с мясом птицы</t>
  </si>
  <si>
    <t>Плов из говядины с рисом</t>
  </si>
  <si>
    <t>Чай с сахаром,с яблоком</t>
  </si>
  <si>
    <t>Котлеты из мяса кур в томатном соусе с овощами</t>
  </si>
  <si>
    <t>Пюре картофельное</t>
  </si>
  <si>
    <t>Тефтели мясные в сметанно-томатном соусе</t>
  </si>
  <si>
    <t xml:space="preserve">Макаронные изделия отварные </t>
  </si>
  <si>
    <t>180</t>
  </si>
  <si>
    <t>Напиток из шиповника</t>
  </si>
  <si>
    <t>Суп картофельный с мясными фрикадельками</t>
  </si>
  <si>
    <t>Чай с сахаром и лимоном</t>
  </si>
  <si>
    <t>Овощи тушеные с мясным фаршем</t>
  </si>
  <si>
    <t xml:space="preserve">Чай "Витаминный" </t>
  </si>
  <si>
    <t>Печенье</t>
  </si>
  <si>
    <t>Суп-лапша домашняя с мясом птицы</t>
  </si>
  <si>
    <t>Сок (нектар) разливной</t>
  </si>
  <si>
    <t>Борщ из св.капусты с картофелем, с мясными фрикадельками,со сметаной</t>
  </si>
  <si>
    <t>Салат из белокочанной капусты</t>
  </si>
  <si>
    <t>Салат из моркови с сахаром</t>
  </si>
  <si>
    <t>Салат из свежей капусты с морковью</t>
  </si>
  <si>
    <t>Салат из свеклы отварной</t>
  </si>
  <si>
    <t>Плоды и ягоды свежие (яблоки)</t>
  </si>
  <si>
    <t>Бутерброд с маслом сливочным и сыром</t>
  </si>
  <si>
    <t>183</t>
  </si>
  <si>
    <t>250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</si>
</sst>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2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Arial"/>
      <family val="2"/>
    </font>
    <font>
      <sz val="11"/>
      <color theme="1"/>
      <name val="Arial"/>
      <family val="2"/>
      <charset val="204"/>
    </font>
    <font>
      <sz val="12"/>
      <name val="Arial"/>
      <family val="2"/>
      <charset val="204"/>
    </font>
    <font>
      <sz val="12"/>
      <color theme="1"/>
      <name val="Arial"/>
      <family val="2"/>
      <charset val="204"/>
    </font>
    <font>
      <sz val="10"/>
      <name val="Arial"/>
      <family val="2"/>
    </font>
    <font>
      <sz val="10"/>
      <name val="Arial"/>
      <family val="2"/>
      <charset val="204"/>
    </font>
    <font>
      <sz val="10"/>
      <name val="Times New Roman"/>
      <family val="1"/>
      <charset val="204"/>
    </font>
    <font>
      <sz val="12"/>
      <name val="Arial"/>
      <family val="2"/>
    </font>
    <font>
      <sz val="12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horizontal="center" vertical="top" wrapText="1"/>
      <protection locked="0"/>
    </xf>
    <xf numFmtId="0" fontId="13" fillId="4" borderId="2" xfId="0" applyNumberFormat="1" applyFont="1" applyFill="1" applyBorder="1" applyAlignment="1" applyProtection="1">
      <alignment horizontal="left" vertical="center" wrapText="1"/>
      <protection locked="0"/>
    </xf>
    <xf numFmtId="49" fontId="13" fillId="4" borderId="2" xfId="0" applyNumberFormat="1" applyFont="1" applyFill="1" applyBorder="1" applyAlignment="1" applyProtection="1">
      <alignment horizontal="center" vertical="center"/>
      <protection locked="0"/>
    </xf>
    <xf numFmtId="2" fontId="13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2" xfId="0" applyNumberFormat="1" applyFont="1" applyFill="1" applyBorder="1" applyAlignment="1" applyProtection="1">
      <alignment horizontal="center" vertical="center"/>
      <protection locked="0"/>
    </xf>
    <xf numFmtId="0" fontId="14" fillId="0" borderId="2" xfId="0" applyFont="1" applyBorder="1" applyAlignment="1" applyProtection="1">
      <alignment vertical="center"/>
      <protection locked="0"/>
    </xf>
    <xf numFmtId="0" fontId="14" fillId="0" borderId="2" xfId="0" applyFont="1" applyBorder="1" applyAlignment="1" applyProtection="1">
      <alignment horizontal="center" vertical="center"/>
      <protection locked="0"/>
    </xf>
    <xf numFmtId="2" fontId="16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2" xfId="0" applyNumberFormat="1" applyFont="1" applyFill="1" applyBorder="1" applyAlignment="1" applyProtection="1">
      <alignment horizontal="left" wrapText="1"/>
      <protection locked="0"/>
    </xf>
    <xf numFmtId="1" fontId="13" fillId="4" borderId="2" xfId="0" applyNumberFormat="1" applyFont="1" applyFill="1" applyBorder="1" applyAlignment="1" applyProtection="1">
      <alignment horizontal="center" vertical="center"/>
      <protection locked="0"/>
    </xf>
    <xf numFmtId="0" fontId="17" fillId="4" borderId="2" xfId="0" applyNumberFormat="1" applyFont="1" applyFill="1" applyBorder="1" applyAlignment="1" applyProtection="1">
      <alignment horizontal="left" wrapText="1"/>
      <protection locked="0"/>
    </xf>
    <xf numFmtId="0" fontId="17" fillId="4" borderId="2" xfId="0" applyNumberFormat="1" applyFont="1" applyFill="1" applyBorder="1" applyAlignment="1" applyProtection="1">
      <alignment horizontal="center"/>
      <protection locked="0"/>
    </xf>
    <xf numFmtId="2" fontId="17" fillId="4" borderId="2" xfId="0" applyNumberFormat="1" applyFont="1" applyFill="1" applyBorder="1" applyAlignment="1" applyProtection="1">
      <alignment horizontal="center" wrapText="1"/>
      <protection locked="0"/>
    </xf>
    <xf numFmtId="0" fontId="17" fillId="4" borderId="2" xfId="0" applyNumberFormat="1" applyFont="1" applyFill="1" applyBorder="1" applyAlignment="1" applyProtection="1">
      <alignment horizontal="left" vertical="center" wrapText="1"/>
      <protection locked="0"/>
    </xf>
    <xf numFmtId="0" fontId="17" fillId="4" borderId="2" xfId="0" applyNumberFormat="1" applyFont="1" applyFill="1" applyBorder="1" applyAlignment="1" applyProtection="1">
      <alignment horizontal="center" vertical="center"/>
      <protection locked="0"/>
    </xf>
    <xf numFmtId="2" fontId="17" fillId="4" borderId="2" xfId="0" applyNumberFormat="1" applyFont="1" applyFill="1" applyBorder="1" applyAlignment="1" applyProtection="1">
      <alignment horizontal="center" vertical="center" wrapText="1"/>
      <protection locked="0"/>
    </xf>
    <xf numFmtId="1" fontId="17" fillId="4" borderId="2" xfId="0" applyNumberFormat="1" applyFont="1" applyFill="1" applyBorder="1" applyAlignment="1" applyProtection="1">
      <alignment horizontal="center" vertical="center"/>
      <protection locked="0"/>
    </xf>
    <xf numFmtId="165" fontId="17" fillId="4" borderId="2" xfId="0" applyNumberFormat="1" applyFont="1" applyFill="1" applyBorder="1" applyAlignment="1" applyProtection="1">
      <alignment horizontal="center" vertical="center" wrapText="1"/>
      <protection locked="0"/>
    </xf>
    <xf numFmtId="1" fontId="17" fillId="4" borderId="2" xfId="0" applyNumberFormat="1" applyFont="1" applyFill="1" applyBorder="1" applyAlignment="1" applyProtection="1">
      <alignment horizontal="center" vertical="center" wrapText="1"/>
      <protection locked="0"/>
    </xf>
    <xf numFmtId="1" fontId="17" fillId="4" borderId="2" xfId="0" applyNumberFormat="1" applyFont="1" applyFill="1" applyBorder="1" applyAlignment="1" applyProtection="1">
      <alignment horizontal="center"/>
      <protection locked="0"/>
    </xf>
    <xf numFmtId="0" fontId="18" fillId="4" borderId="2" xfId="0" applyNumberFormat="1" applyFont="1" applyFill="1" applyBorder="1" applyAlignment="1" applyProtection="1">
      <alignment horizontal="left" wrapText="1"/>
      <protection locked="0"/>
    </xf>
    <xf numFmtId="0" fontId="18" fillId="4" borderId="2" xfId="0" applyNumberFormat="1" applyFont="1" applyFill="1" applyBorder="1" applyAlignment="1" applyProtection="1">
      <alignment horizontal="center" wrapText="1"/>
      <protection locked="0"/>
    </xf>
    <xf numFmtId="2" fontId="18" fillId="4" borderId="2" xfId="0" applyNumberFormat="1" applyFont="1" applyFill="1" applyBorder="1" applyAlignment="1" applyProtection="1">
      <alignment horizontal="center" wrapText="1"/>
      <protection locked="0"/>
    </xf>
    <xf numFmtId="0" fontId="19" fillId="4" borderId="2" xfId="0" applyFont="1" applyFill="1" applyBorder="1" applyAlignment="1" applyProtection="1">
      <alignment horizontal="center" vertical="center"/>
      <protection locked="0"/>
    </xf>
    <xf numFmtId="2" fontId="19" fillId="0" borderId="2" xfId="0" applyNumberFormat="1" applyFont="1" applyFill="1" applyBorder="1" applyAlignment="1" applyProtection="1">
      <alignment horizontal="center" vertical="center"/>
      <protection locked="0"/>
    </xf>
    <xf numFmtId="0" fontId="19" fillId="0" borderId="2" xfId="0" applyFont="1" applyFill="1" applyBorder="1" applyAlignment="1" applyProtection="1">
      <alignment horizontal="center" vertical="center"/>
      <protection locked="0"/>
    </xf>
    <xf numFmtId="0" fontId="19" fillId="0" borderId="2" xfId="0" applyFont="1" applyBorder="1" applyAlignment="1" applyProtection="1">
      <alignment horizontal="center" vertical="center"/>
      <protection locked="0"/>
    </xf>
    <xf numFmtId="0" fontId="19" fillId="4" borderId="2" xfId="0" applyFont="1" applyFill="1" applyBorder="1" applyAlignment="1" applyProtection="1">
      <alignment vertical="center" wrapText="1"/>
      <protection locked="0"/>
    </xf>
    <xf numFmtId="0" fontId="19" fillId="4" borderId="2" xfId="0" applyFont="1" applyFill="1" applyBorder="1" applyAlignment="1" applyProtection="1">
      <alignment horizontal="left" vertical="center"/>
      <protection locked="0"/>
    </xf>
    <xf numFmtId="0" fontId="19" fillId="0" borderId="2" xfId="0" applyFont="1" applyBorder="1" applyAlignment="1" applyProtection="1">
      <alignment vertical="center"/>
      <protection locked="0"/>
    </xf>
    <xf numFmtId="0" fontId="19" fillId="4" borderId="2" xfId="0" applyFont="1" applyFill="1" applyBorder="1" applyAlignment="1" applyProtection="1">
      <alignment horizontal="left" vertical="center" wrapText="1"/>
      <protection locked="0"/>
    </xf>
    <xf numFmtId="0" fontId="19" fillId="4" borderId="2" xfId="0" applyFont="1" applyFill="1" applyBorder="1" applyAlignment="1" applyProtection="1">
      <alignment vertical="center"/>
      <protection locked="0"/>
    </xf>
    <xf numFmtId="0" fontId="19" fillId="5" borderId="2" xfId="0" applyFont="1" applyFill="1" applyBorder="1" applyAlignment="1" applyProtection="1">
      <alignment horizontal="center" vertical="center"/>
      <protection locked="0"/>
    </xf>
    <xf numFmtId="0" fontId="20" fillId="4" borderId="23" xfId="0" applyNumberFormat="1" applyFont="1" applyFill="1" applyBorder="1" applyAlignment="1" applyProtection="1">
      <alignment horizontal="left" vertical="center" wrapText="1"/>
      <protection locked="0"/>
    </xf>
    <xf numFmtId="49" fontId="20" fillId="4" borderId="2" xfId="0" applyNumberFormat="1" applyFont="1" applyFill="1" applyBorder="1" applyAlignment="1" applyProtection="1">
      <alignment horizontal="center" vertical="center"/>
      <protection locked="0"/>
    </xf>
    <xf numFmtId="2" fontId="20" fillId="4" borderId="2" xfId="0" applyNumberFormat="1" applyFont="1" applyFill="1" applyBorder="1" applyAlignment="1" applyProtection="1">
      <alignment horizontal="center" vertical="center" wrapText="1"/>
      <protection locked="0"/>
    </xf>
    <xf numFmtId="2" fontId="20" fillId="4" borderId="23" xfId="0" applyNumberFormat="1" applyFont="1" applyFill="1" applyBorder="1" applyAlignment="1" applyProtection="1">
      <alignment horizontal="center" vertical="center" wrapText="1"/>
      <protection locked="0"/>
    </xf>
    <xf numFmtId="0" fontId="20" fillId="0" borderId="2" xfId="0" applyNumberFormat="1" applyFont="1" applyFill="1" applyBorder="1" applyAlignment="1" applyProtection="1">
      <alignment horizontal="left" vertical="center" wrapText="1"/>
      <protection locked="0"/>
    </xf>
    <xf numFmtId="0" fontId="20" fillId="0" borderId="2" xfId="0" applyNumberFormat="1" applyFont="1" applyFill="1" applyBorder="1" applyAlignment="1" applyProtection="1">
      <alignment horizontal="center" vertical="center"/>
      <protection locked="0"/>
    </xf>
    <xf numFmtId="2" fontId="16" fillId="0" borderId="2" xfId="0" applyNumberFormat="1" applyFont="1" applyFill="1" applyBorder="1" applyAlignment="1" applyProtection="1">
      <alignment horizontal="center" vertical="center"/>
      <protection locked="0"/>
    </xf>
    <xf numFmtId="0" fontId="20" fillId="4" borderId="2" xfId="0" applyNumberFormat="1" applyFont="1" applyFill="1" applyBorder="1" applyAlignment="1" applyProtection="1">
      <alignment horizontal="left" vertical="center" wrapText="1"/>
      <protection locked="0"/>
    </xf>
    <xf numFmtId="0" fontId="20" fillId="4" borderId="2" xfId="0" applyNumberFormat="1" applyFont="1" applyFill="1" applyBorder="1" applyAlignment="1" applyProtection="1">
      <alignment horizontal="center" vertical="center"/>
      <protection locked="0"/>
    </xf>
    <xf numFmtId="1" fontId="20" fillId="0" borderId="2" xfId="0" applyNumberFormat="1" applyFont="1" applyFill="1" applyBorder="1" applyAlignment="1" applyProtection="1">
      <alignment horizontal="center" vertical="center"/>
      <protection locked="0"/>
    </xf>
    <xf numFmtId="2" fontId="20" fillId="0" borderId="2" xfId="0" applyNumberFormat="1" applyFont="1" applyFill="1" applyBorder="1" applyAlignment="1" applyProtection="1">
      <alignment horizontal="center" vertical="center" wrapText="1"/>
      <protection locked="0"/>
    </xf>
    <xf numFmtId="2" fontId="21" fillId="0" borderId="2" xfId="0" applyNumberFormat="1" applyFont="1" applyFill="1" applyBorder="1" applyAlignment="1" applyProtection="1">
      <alignment horizontal="center" vertical="center"/>
      <protection locked="0"/>
    </xf>
    <xf numFmtId="0" fontId="19" fillId="0" borderId="2" xfId="0" applyFont="1" applyBorder="1" applyAlignment="1" applyProtection="1">
      <alignment horizontal="left" vertical="center"/>
      <protection locked="0"/>
    </xf>
    <xf numFmtId="0" fontId="19" fillId="4" borderId="2" xfId="0" applyFont="1" applyFill="1" applyBorder="1" applyAlignment="1" applyProtection="1">
      <alignment vertical="top" wrapText="1"/>
      <protection locked="0"/>
    </xf>
    <xf numFmtId="0" fontId="19" fillId="4" borderId="2" xfId="0" applyFont="1" applyFill="1" applyBorder="1" applyAlignment="1" applyProtection="1">
      <alignment vertical="top"/>
      <protection locked="0"/>
    </xf>
    <xf numFmtId="0" fontId="19" fillId="4" borderId="2" xfId="0" applyFont="1" applyFill="1" applyBorder="1" applyAlignment="1" applyProtection="1">
      <alignment horizontal="center" vertical="top"/>
      <protection locked="0"/>
    </xf>
    <xf numFmtId="0" fontId="19" fillId="0" borderId="2" xfId="0" applyFont="1" applyFill="1" applyBorder="1" applyAlignment="1" applyProtection="1">
      <alignment horizontal="center" vertical="top"/>
      <protection locked="0"/>
    </xf>
    <xf numFmtId="2" fontId="19" fillId="0" borderId="2" xfId="0" applyNumberFormat="1" applyFont="1" applyFill="1" applyBorder="1" applyAlignment="1" applyProtection="1">
      <alignment horizontal="center" vertical="top"/>
      <protection locked="0"/>
    </xf>
    <xf numFmtId="49" fontId="20" fillId="0" borderId="2" xfId="0" applyNumberFormat="1" applyFont="1" applyFill="1" applyBorder="1" applyAlignment="1" applyProtection="1">
      <alignment horizontal="center" vertical="center"/>
      <protection locked="0"/>
    </xf>
    <xf numFmtId="0" fontId="19" fillId="4" borderId="2" xfId="0" applyFont="1" applyFill="1" applyBorder="1" applyAlignment="1" applyProtection="1">
      <alignment horizontal="center" vertical="center" wrapText="1"/>
      <protection locked="0"/>
    </xf>
    <xf numFmtId="2" fontId="19" fillId="0" borderId="2" xfId="0" applyNumberFormat="1" applyFont="1" applyFill="1" applyBorder="1" applyAlignment="1" applyProtection="1">
      <alignment horizontal="center" vertical="center" wrapText="1"/>
      <protection locked="0"/>
    </xf>
    <xf numFmtId="2" fontId="19" fillId="4" borderId="2" xfId="0" applyNumberFormat="1" applyFont="1" applyFill="1" applyBorder="1" applyAlignment="1" applyProtection="1">
      <alignment horizontal="center" vertical="center" wrapText="1"/>
      <protection locked="0"/>
    </xf>
    <xf numFmtId="1" fontId="20" fillId="4" borderId="2" xfId="0" applyNumberFormat="1" applyFont="1" applyFill="1" applyBorder="1" applyAlignment="1" applyProtection="1">
      <alignment horizontal="center" vertical="center"/>
      <protection locked="0"/>
    </xf>
    <xf numFmtId="2" fontId="20" fillId="0" borderId="23" xfId="0" applyNumberFormat="1" applyFont="1" applyFill="1" applyBorder="1" applyAlignment="1" applyProtection="1">
      <alignment horizontal="center" vertical="center" wrapText="1"/>
      <protection locked="0"/>
    </xf>
    <xf numFmtId="2" fontId="15" fillId="0" borderId="2" xfId="0" applyNumberFormat="1" applyFont="1" applyFill="1" applyBorder="1" applyAlignment="1" applyProtection="1">
      <alignment horizontal="center" vertical="center"/>
      <protection locked="0"/>
    </xf>
    <xf numFmtId="0" fontId="20" fillId="4" borderId="2" xfId="0" applyNumberFormat="1" applyFont="1" applyFill="1" applyBorder="1" applyAlignment="1" applyProtection="1">
      <alignment horizontal="center" vertical="center" wrapText="1"/>
      <protection locked="0"/>
    </xf>
    <xf numFmtId="165" fontId="20" fillId="4" borderId="2" xfId="0" applyNumberFormat="1" applyFont="1" applyFill="1" applyBorder="1" applyAlignment="1" applyProtection="1">
      <alignment horizontal="center" vertical="center" wrapText="1"/>
      <protection locked="0"/>
    </xf>
    <xf numFmtId="1" fontId="20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16" fillId="0" borderId="2" xfId="0" applyFont="1" applyFill="1" applyBorder="1" applyAlignment="1" applyProtection="1">
      <alignment horizontal="center" vertical="center"/>
      <protection locked="0"/>
    </xf>
    <xf numFmtId="2" fontId="19" fillId="5" borderId="2" xfId="0" applyNumberFormat="1" applyFont="1" applyFill="1" applyBorder="1" applyAlignment="1" applyProtection="1">
      <alignment horizontal="center" vertical="center"/>
      <protection locked="0"/>
    </xf>
    <xf numFmtId="0" fontId="17" fillId="4" borderId="2" xfId="0" applyNumberFormat="1" applyFont="1" applyFill="1" applyBorder="1" applyAlignment="1" applyProtection="1">
      <alignment wrapText="1"/>
      <protection locked="0"/>
    </xf>
    <xf numFmtId="0" fontId="17" fillId="4" borderId="2" xfId="0" applyNumberFormat="1" applyFont="1" applyFill="1" applyBorder="1" applyAlignment="1" applyProtection="1">
      <alignment horizontal="center" wrapText="1"/>
      <protection locked="0"/>
    </xf>
    <xf numFmtId="0" fontId="17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18" fillId="4" borderId="2" xfId="0" applyNumberFormat="1" applyFont="1" applyFill="1" applyBorder="1" applyAlignment="1" applyProtection="1">
      <alignment horizontal="left" vertical="center" wrapText="1"/>
      <protection locked="0"/>
    </xf>
    <xf numFmtId="0" fontId="18" fillId="4" borderId="2" xfId="0" applyNumberFormat="1" applyFont="1" applyFill="1" applyBorder="1" applyAlignment="1" applyProtection="1">
      <alignment horizontal="center" vertical="center" wrapText="1"/>
      <protection locked="0"/>
    </xf>
    <xf numFmtId="2" fontId="18" fillId="4" borderId="2" xfId="0" applyNumberFormat="1" applyFont="1" applyFill="1" applyBorder="1" applyAlignment="1" applyProtection="1">
      <alignment horizontal="center" vertical="center" wrapText="1"/>
      <protection locked="0"/>
    </xf>
    <xf numFmtId="2" fontId="18" fillId="4" borderId="23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Fill="1" applyBorder="1" applyAlignment="1" applyProtection="1">
      <alignment horizontal="center" vertical="center" wrapText="1"/>
      <protection locked="0"/>
    </xf>
    <xf numFmtId="2" fontId="3" fillId="0" borderId="2" xfId="0" applyNumberFormat="1" applyFont="1" applyFill="1" applyBorder="1" applyAlignment="1" applyProtection="1">
      <alignment horizontal="center" vertical="center" wrapText="1"/>
      <protection locked="0"/>
    </xf>
    <xf numFmtId="164" fontId="3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72" activePane="bottomRight" state="frozen"/>
      <selection pane="topRight" activeCell="E1" sqref="E1"/>
      <selection pane="bottomLeft" activeCell="A6" sqref="A6"/>
      <selection pane="bottomRight" activeCell="I189" sqref="I189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128" t="s">
        <v>41</v>
      </c>
      <c r="D1" s="129"/>
      <c r="E1" s="129"/>
      <c r="F1" s="12" t="s">
        <v>16</v>
      </c>
      <c r="G1" s="2" t="s">
        <v>17</v>
      </c>
      <c r="H1" s="130" t="s">
        <v>40</v>
      </c>
      <c r="I1" s="130"/>
      <c r="J1" s="130"/>
      <c r="K1" s="130"/>
    </row>
    <row r="2" spans="1:12" ht="18" x14ac:dyDescent="0.2">
      <c r="A2" s="35" t="s">
        <v>6</v>
      </c>
      <c r="C2" s="2"/>
      <c r="G2" s="2" t="s">
        <v>18</v>
      </c>
      <c r="H2" s="130" t="s">
        <v>39</v>
      </c>
      <c r="I2" s="130"/>
      <c r="J2" s="130"/>
      <c r="K2" s="130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7">
        <v>1</v>
      </c>
      <c r="I3" s="47">
        <v>9</v>
      </c>
      <c r="J3" s="48">
        <v>2023</v>
      </c>
      <c r="K3" s="49"/>
    </row>
    <row r="4" spans="1:12" x14ac:dyDescent="0.2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82" t="s">
        <v>93</v>
      </c>
      <c r="F6" s="75">
        <v>266</v>
      </c>
      <c r="G6" s="76">
        <v>4.1266699999999998</v>
      </c>
      <c r="H6" s="76">
        <v>6.95953</v>
      </c>
      <c r="I6" s="76">
        <v>11.19445</v>
      </c>
      <c r="J6" s="76">
        <v>133.42099999999999</v>
      </c>
      <c r="K6" s="40">
        <v>82</v>
      </c>
      <c r="L6" s="39"/>
    </row>
    <row r="7" spans="1:12" ht="15" x14ac:dyDescent="0.25">
      <c r="A7" s="23"/>
      <c r="B7" s="15"/>
      <c r="C7" s="11"/>
      <c r="D7" s="6"/>
      <c r="E7" s="82"/>
      <c r="F7" s="75"/>
      <c r="G7" s="76"/>
      <c r="H7" s="76"/>
      <c r="I7" s="76"/>
      <c r="J7" s="76"/>
      <c r="K7" s="43"/>
      <c r="L7" s="42"/>
    </row>
    <row r="8" spans="1:12" ht="15" x14ac:dyDescent="0.25">
      <c r="A8" s="23"/>
      <c r="B8" s="15"/>
      <c r="C8" s="11"/>
      <c r="D8" s="7" t="s">
        <v>22</v>
      </c>
      <c r="E8" s="80" t="s">
        <v>71</v>
      </c>
      <c r="F8" s="75">
        <v>200</v>
      </c>
      <c r="G8" s="77">
        <v>0.6</v>
      </c>
      <c r="H8" s="77">
        <v>0.1</v>
      </c>
      <c r="I8" s="77">
        <v>30.2</v>
      </c>
      <c r="J8" s="77">
        <v>123.6</v>
      </c>
      <c r="K8" s="43"/>
      <c r="L8" s="42"/>
    </row>
    <row r="9" spans="1:12" ht="15" x14ac:dyDescent="0.25">
      <c r="A9" s="23"/>
      <c r="B9" s="15"/>
      <c r="C9" s="11"/>
      <c r="D9" s="7" t="s">
        <v>23</v>
      </c>
      <c r="E9" s="81" t="s">
        <v>53</v>
      </c>
      <c r="F9" s="78">
        <v>30</v>
      </c>
      <c r="G9" s="76">
        <v>1.98</v>
      </c>
      <c r="H9" s="76">
        <v>0.36</v>
      </c>
      <c r="I9" s="76">
        <v>11.88</v>
      </c>
      <c r="J9" s="76">
        <v>59.4</v>
      </c>
      <c r="K9" s="43"/>
      <c r="L9" s="42"/>
    </row>
    <row r="10" spans="1:12" ht="15" x14ac:dyDescent="0.25">
      <c r="A10" s="23"/>
      <c r="B10" s="15"/>
      <c r="C10" s="11"/>
      <c r="D10" s="7" t="s">
        <v>24</v>
      </c>
      <c r="E10" s="41"/>
      <c r="F10" s="42"/>
      <c r="G10" s="42"/>
      <c r="H10" s="42"/>
      <c r="I10" s="42"/>
      <c r="J10" s="42"/>
      <c r="K10" s="43"/>
      <c r="L10" s="42"/>
    </row>
    <row r="11" spans="1:12" ht="15" x14ac:dyDescent="0.25">
      <c r="A11" s="23"/>
      <c r="B11" s="15"/>
      <c r="C11" s="11"/>
      <c r="D11" s="51" t="s">
        <v>27</v>
      </c>
      <c r="E11" s="50"/>
      <c r="F11" s="75"/>
      <c r="G11" s="76"/>
      <c r="H11" s="76"/>
      <c r="I11" s="76"/>
      <c r="J11" s="76"/>
      <c r="K11" s="43"/>
      <c r="L11" s="42"/>
    </row>
    <row r="12" spans="1:12" ht="15" x14ac:dyDescent="0.25">
      <c r="A12" s="23"/>
      <c r="B12" s="15"/>
      <c r="C12" s="11"/>
      <c r="D12" s="51" t="s">
        <v>30</v>
      </c>
      <c r="E12" s="50"/>
      <c r="F12" s="75"/>
      <c r="G12" s="77"/>
      <c r="H12" s="77"/>
      <c r="I12" s="77"/>
      <c r="J12" s="77"/>
      <c r="K12" s="43"/>
      <c r="L12" s="42">
        <v>22.5</v>
      </c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496</v>
      </c>
      <c r="G13" s="19">
        <f t="shared" ref="G13:J13" si="0">SUM(G6:G12)</f>
        <v>6.706669999999999</v>
      </c>
      <c r="H13" s="19">
        <f t="shared" si="0"/>
        <v>7.41953</v>
      </c>
      <c r="I13" s="19">
        <f t="shared" si="0"/>
        <v>53.274450000000002</v>
      </c>
      <c r="J13" s="19">
        <f t="shared" si="0"/>
        <v>316.42099999999994</v>
      </c>
      <c r="K13" s="25"/>
      <c r="L13" s="19">
        <f t="shared" ref="L13" si="1">SUM(L6:L12)</f>
        <v>22.5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 t="s">
        <v>42</v>
      </c>
      <c r="F14" s="42">
        <v>60</v>
      </c>
      <c r="G14" s="52">
        <v>0.64</v>
      </c>
      <c r="H14" s="42">
        <v>0.1</v>
      </c>
      <c r="I14" s="42">
        <v>5.1100000000000003</v>
      </c>
      <c r="J14" s="42">
        <v>23.94</v>
      </c>
      <c r="K14" s="43">
        <v>59</v>
      </c>
      <c r="L14" s="42"/>
    </row>
    <row r="15" spans="1:12" ht="15" x14ac:dyDescent="0.25">
      <c r="A15" s="23"/>
      <c r="B15" s="15"/>
      <c r="C15" s="11"/>
      <c r="D15" s="7" t="s">
        <v>27</v>
      </c>
      <c r="E15" s="50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28</v>
      </c>
      <c r="E16" s="41" t="s">
        <v>43</v>
      </c>
      <c r="F16" s="42">
        <v>90</v>
      </c>
      <c r="G16" s="42">
        <v>8.15</v>
      </c>
      <c r="H16" s="42">
        <v>10.5</v>
      </c>
      <c r="I16" s="42">
        <v>8.1</v>
      </c>
      <c r="J16" s="42">
        <v>199.57</v>
      </c>
      <c r="K16" s="43">
        <v>271</v>
      </c>
      <c r="L16" s="42"/>
    </row>
    <row r="17" spans="1:12" ht="15" x14ac:dyDescent="0.25">
      <c r="A17" s="23"/>
      <c r="B17" s="15"/>
      <c r="C17" s="11"/>
      <c r="D17" s="7" t="s">
        <v>29</v>
      </c>
      <c r="E17" s="41" t="s">
        <v>44</v>
      </c>
      <c r="F17" s="52">
        <v>155</v>
      </c>
      <c r="G17" s="42">
        <v>5.12</v>
      </c>
      <c r="H17" s="42">
        <v>4.53</v>
      </c>
      <c r="I17" s="42">
        <v>31.99</v>
      </c>
      <c r="J17" s="42">
        <v>189.3</v>
      </c>
      <c r="K17" s="43">
        <v>203</v>
      </c>
      <c r="L17" s="42"/>
    </row>
    <row r="18" spans="1:12" ht="15" x14ac:dyDescent="0.25">
      <c r="A18" s="23"/>
      <c r="B18" s="15"/>
      <c r="C18" s="11"/>
      <c r="D18" s="7" t="s">
        <v>30</v>
      </c>
      <c r="E18" s="41" t="s">
        <v>45</v>
      </c>
      <c r="F18" s="42">
        <v>200</v>
      </c>
      <c r="G18" s="42">
        <v>0.66</v>
      </c>
      <c r="H18" s="42">
        <v>0.09</v>
      </c>
      <c r="I18" s="42">
        <v>22.03</v>
      </c>
      <c r="J18" s="42">
        <v>92.9</v>
      </c>
      <c r="K18" s="43">
        <v>349</v>
      </c>
      <c r="L18" s="42"/>
    </row>
    <row r="19" spans="1:12" ht="15" x14ac:dyDescent="0.25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32</v>
      </c>
      <c r="E20" s="41" t="s">
        <v>46</v>
      </c>
      <c r="F20" s="42">
        <v>20</v>
      </c>
      <c r="G20" s="42">
        <v>1.32</v>
      </c>
      <c r="H20" s="42">
        <v>0.54</v>
      </c>
      <c r="I20" s="42">
        <v>17.82</v>
      </c>
      <c r="J20" s="42">
        <v>89.1</v>
      </c>
      <c r="K20" s="43"/>
      <c r="L20" s="42"/>
    </row>
    <row r="21" spans="1:12" ht="15" x14ac:dyDescent="0.25">
      <c r="A21" s="23"/>
      <c r="B21" s="15"/>
      <c r="C21" s="11"/>
      <c r="D21" s="6"/>
      <c r="E21" s="41" t="s">
        <v>47</v>
      </c>
      <c r="F21" s="42">
        <v>40</v>
      </c>
      <c r="G21" s="42">
        <v>3.7</v>
      </c>
      <c r="H21" s="42">
        <v>3.7</v>
      </c>
      <c r="I21" s="42">
        <v>2.85</v>
      </c>
      <c r="J21" s="42">
        <v>21.5</v>
      </c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>
        <v>64.19</v>
      </c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565</v>
      </c>
      <c r="G23" s="19">
        <f t="shared" ref="G23:J23" si="2">SUM(G14:G22)</f>
        <v>19.59</v>
      </c>
      <c r="H23" s="19">
        <f t="shared" si="2"/>
        <v>19.459999999999997</v>
      </c>
      <c r="I23" s="19">
        <f t="shared" si="2"/>
        <v>87.9</v>
      </c>
      <c r="J23" s="19">
        <f t="shared" si="2"/>
        <v>616.31000000000006</v>
      </c>
      <c r="K23" s="25"/>
      <c r="L23" s="19">
        <f t="shared" ref="L23" si="3">SUM(L14:L22)</f>
        <v>64.19</v>
      </c>
    </row>
    <row r="24" spans="1:12" ht="15.75" thickBot="1" x14ac:dyDescent="0.25">
      <c r="A24" s="29">
        <f>A6</f>
        <v>1</v>
      </c>
      <c r="B24" s="30">
        <f>B6</f>
        <v>1</v>
      </c>
      <c r="C24" s="125" t="s">
        <v>4</v>
      </c>
      <c r="D24" s="126"/>
      <c r="E24" s="31"/>
      <c r="F24" s="32">
        <f>F13+F23</f>
        <v>1061</v>
      </c>
      <c r="G24" s="32">
        <f t="shared" ref="G24:J24" si="4">G13+G23</f>
        <v>26.296669999999999</v>
      </c>
      <c r="H24" s="32">
        <f t="shared" si="4"/>
        <v>26.879529999999995</v>
      </c>
      <c r="I24" s="32">
        <f t="shared" si="4"/>
        <v>141.17445000000001</v>
      </c>
      <c r="J24" s="32">
        <f t="shared" si="4"/>
        <v>932.73099999999999</v>
      </c>
      <c r="K24" s="32"/>
      <c r="L24" s="32">
        <f t="shared" ref="L24" si="5">L13+L23</f>
        <v>86.69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79" t="s">
        <v>59</v>
      </c>
      <c r="F25" s="75">
        <v>265</v>
      </c>
      <c r="G25" s="76">
        <v>2.4074999999999998</v>
      </c>
      <c r="H25" s="76">
        <v>7.34</v>
      </c>
      <c r="I25" s="76">
        <v>12.52</v>
      </c>
      <c r="J25" s="76">
        <v>131.55000000000001</v>
      </c>
      <c r="K25" s="40"/>
      <c r="L25" s="39"/>
    </row>
    <row r="26" spans="1:12" ht="15" x14ac:dyDescent="0.25">
      <c r="A26" s="14"/>
      <c r="B26" s="15"/>
      <c r="C26" s="11"/>
      <c r="D26" s="6"/>
      <c r="E26" s="50"/>
      <c r="F26" s="42"/>
      <c r="G26" s="42"/>
      <c r="H26" s="42"/>
      <c r="I26" s="42"/>
      <c r="J26" s="42"/>
      <c r="K26" s="43"/>
      <c r="L26" s="42"/>
    </row>
    <row r="27" spans="1:12" ht="15" x14ac:dyDescent="0.25">
      <c r="A27" s="14"/>
      <c r="B27" s="15"/>
      <c r="C27" s="11"/>
      <c r="D27" s="7" t="s">
        <v>22</v>
      </c>
      <c r="E27" s="80" t="s">
        <v>60</v>
      </c>
      <c r="F27" s="75">
        <v>200</v>
      </c>
      <c r="G27" s="76">
        <v>0.16000000000000003</v>
      </c>
      <c r="H27" s="76">
        <v>0.16000000000000003</v>
      </c>
      <c r="I27" s="76">
        <v>13.91</v>
      </c>
      <c r="J27" s="76">
        <v>58.74</v>
      </c>
      <c r="K27" s="43">
        <v>342</v>
      </c>
      <c r="L27" s="42"/>
    </row>
    <row r="28" spans="1:12" ht="15" x14ac:dyDescent="0.25">
      <c r="A28" s="14"/>
      <c r="B28" s="15"/>
      <c r="C28" s="11"/>
      <c r="D28" s="7" t="s">
        <v>23</v>
      </c>
      <c r="E28" s="81" t="s">
        <v>53</v>
      </c>
      <c r="F28" s="78">
        <v>30</v>
      </c>
      <c r="G28" s="76">
        <v>1.98</v>
      </c>
      <c r="H28" s="76">
        <v>0.36</v>
      </c>
      <c r="I28" s="76">
        <v>11.88</v>
      </c>
      <c r="J28" s="76">
        <v>59.4</v>
      </c>
      <c r="K28" s="43"/>
      <c r="L28" s="42"/>
    </row>
    <row r="29" spans="1:12" ht="15" x14ac:dyDescent="0.25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>
        <v>22.5</v>
      </c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495</v>
      </c>
      <c r="G32" s="19">
        <f t="shared" ref="G32" si="6">SUM(G25:G31)</f>
        <v>4.5474999999999994</v>
      </c>
      <c r="H32" s="19">
        <f t="shared" ref="H32" si="7">SUM(H25:H31)</f>
        <v>7.86</v>
      </c>
      <c r="I32" s="19">
        <f t="shared" ref="I32" si="8">SUM(I25:I31)</f>
        <v>38.31</v>
      </c>
      <c r="J32" s="19">
        <f t="shared" ref="J32:L32" si="9">SUM(J25:J31)</f>
        <v>249.69000000000003</v>
      </c>
      <c r="K32" s="25"/>
      <c r="L32" s="19">
        <f t="shared" si="9"/>
        <v>22.5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72" t="s">
        <v>51</v>
      </c>
      <c r="F33" s="119">
        <v>100</v>
      </c>
      <c r="G33" s="122">
        <v>0.8</v>
      </c>
      <c r="H33" s="123">
        <v>0.2</v>
      </c>
      <c r="I33" s="124">
        <v>8.0500000000000007</v>
      </c>
      <c r="J33" s="124">
        <v>43</v>
      </c>
      <c r="K33" s="43"/>
      <c r="L33" s="42"/>
    </row>
    <row r="34" spans="1:12" ht="15" x14ac:dyDescent="0.25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28</v>
      </c>
      <c r="E35" s="53" t="s">
        <v>48</v>
      </c>
      <c r="F35" s="54" t="s">
        <v>75</v>
      </c>
      <c r="G35" s="55">
        <v>10.45</v>
      </c>
      <c r="H35" s="55">
        <v>10.71</v>
      </c>
      <c r="I35" s="55">
        <v>9.83</v>
      </c>
      <c r="J35" s="55">
        <v>144.26</v>
      </c>
      <c r="K35" s="43">
        <v>260</v>
      </c>
      <c r="L35" s="42"/>
    </row>
    <row r="36" spans="1:12" ht="28.5" x14ac:dyDescent="0.25">
      <c r="A36" s="14"/>
      <c r="B36" s="15"/>
      <c r="C36" s="11"/>
      <c r="D36" s="7" t="s">
        <v>29</v>
      </c>
      <c r="E36" s="53" t="s">
        <v>49</v>
      </c>
      <c r="F36" s="56">
        <v>153</v>
      </c>
      <c r="G36" s="55">
        <v>4.59</v>
      </c>
      <c r="H36" s="55">
        <v>5.47</v>
      </c>
      <c r="I36" s="55">
        <v>27.76</v>
      </c>
      <c r="J36" s="55">
        <v>193.8</v>
      </c>
      <c r="K36" s="43">
        <v>171</v>
      </c>
      <c r="L36" s="42"/>
    </row>
    <row r="37" spans="1:12" ht="15" x14ac:dyDescent="0.25">
      <c r="A37" s="14"/>
      <c r="B37" s="15"/>
      <c r="C37" s="11"/>
      <c r="D37" s="7" t="s">
        <v>30</v>
      </c>
      <c r="E37" s="60" t="s">
        <v>52</v>
      </c>
      <c r="F37" s="61">
        <v>200</v>
      </c>
      <c r="G37" s="55">
        <v>0.13</v>
      </c>
      <c r="H37" s="55">
        <v>0.02</v>
      </c>
      <c r="I37" s="55">
        <v>10.199999999999999</v>
      </c>
      <c r="J37" s="55">
        <v>42</v>
      </c>
      <c r="K37" s="43">
        <v>377</v>
      </c>
      <c r="L37" s="42"/>
    </row>
    <row r="38" spans="1:12" ht="15" x14ac:dyDescent="0.25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32</v>
      </c>
      <c r="E39" s="60" t="s">
        <v>53</v>
      </c>
      <c r="F39" s="61">
        <v>20</v>
      </c>
      <c r="G39" s="55">
        <v>1.32</v>
      </c>
      <c r="H39" s="55">
        <v>0.53999999999999992</v>
      </c>
      <c r="I39" s="55">
        <v>17.82</v>
      </c>
      <c r="J39" s="55">
        <v>89.09999999999998</v>
      </c>
      <c r="K39" s="43"/>
      <c r="L39" s="42"/>
    </row>
    <row r="40" spans="1:12" ht="15" x14ac:dyDescent="0.25">
      <c r="A40" s="14"/>
      <c r="B40" s="15"/>
      <c r="C40" s="11"/>
      <c r="D40" s="6"/>
      <c r="E40" s="57" t="s">
        <v>50</v>
      </c>
      <c r="F40" s="58">
        <v>35</v>
      </c>
      <c r="G40" s="58">
        <v>2.0699999999999998</v>
      </c>
      <c r="H40" s="58">
        <v>1.85</v>
      </c>
      <c r="I40" s="58">
        <v>14.25</v>
      </c>
      <c r="J40" s="58">
        <v>104.1</v>
      </c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>
        <v>64.19</v>
      </c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508</v>
      </c>
      <c r="G42" s="19">
        <f t="shared" ref="G42" si="10">SUM(G33:G41)</f>
        <v>19.36</v>
      </c>
      <c r="H42" s="19">
        <f t="shared" ref="H42" si="11">SUM(H33:H41)</f>
        <v>18.79</v>
      </c>
      <c r="I42" s="19">
        <f t="shared" ref="I42" si="12">SUM(I33:I41)</f>
        <v>87.91</v>
      </c>
      <c r="J42" s="19">
        <f t="shared" ref="J42:L42" si="13">SUM(J33:J41)</f>
        <v>616.26</v>
      </c>
      <c r="K42" s="25"/>
      <c r="L42" s="19">
        <f t="shared" si="13"/>
        <v>64.19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125" t="s">
        <v>4</v>
      </c>
      <c r="D43" s="126"/>
      <c r="E43" s="31"/>
      <c r="F43" s="32">
        <f>F32+F42</f>
        <v>1003</v>
      </c>
      <c r="G43" s="32">
        <f t="shared" ref="G43" si="14">G32+G42</f>
        <v>23.907499999999999</v>
      </c>
      <c r="H43" s="32">
        <f t="shared" ref="H43" si="15">H32+H42</f>
        <v>26.65</v>
      </c>
      <c r="I43" s="32">
        <f t="shared" ref="I43" si="16">I32+I42</f>
        <v>126.22</v>
      </c>
      <c r="J43" s="32">
        <f t="shared" ref="J43:L43" si="17">J32+J42</f>
        <v>865.95</v>
      </c>
      <c r="K43" s="32"/>
      <c r="L43" s="32">
        <f t="shared" si="17"/>
        <v>86.69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82" t="s">
        <v>61</v>
      </c>
      <c r="F44" s="75">
        <v>261</v>
      </c>
      <c r="G44" s="76">
        <v>7.6841699999999999</v>
      </c>
      <c r="H44" s="76">
        <v>6.5595299999999996</v>
      </c>
      <c r="I44" s="76">
        <v>16.616949999999999</v>
      </c>
      <c r="J44" s="76">
        <v>169.821</v>
      </c>
      <c r="K44" s="40">
        <v>119</v>
      </c>
      <c r="L44" s="39"/>
    </row>
    <row r="45" spans="1:12" ht="15" x14ac:dyDescent="0.25">
      <c r="A45" s="23"/>
      <c r="B45" s="15"/>
      <c r="C45" s="11"/>
      <c r="D45" s="6"/>
      <c r="E45" s="83"/>
      <c r="F45" s="75"/>
      <c r="G45" s="77"/>
      <c r="H45" s="77"/>
      <c r="I45" s="77"/>
      <c r="J45" s="77"/>
      <c r="K45" s="43"/>
      <c r="L45" s="42"/>
    </row>
    <row r="46" spans="1:12" ht="15" x14ac:dyDescent="0.25">
      <c r="A46" s="23"/>
      <c r="B46" s="15"/>
      <c r="C46" s="11"/>
      <c r="D46" s="7" t="s">
        <v>22</v>
      </c>
      <c r="E46" s="80" t="s">
        <v>62</v>
      </c>
      <c r="F46" s="75">
        <v>200</v>
      </c>
      <c r="G46" s="76">
        <v>0.66200000000000003</v>
      </c>
      <c r="H46" s="76">
        <v>9.0000000000000011E-2</v>
      </c>
      <c r="I46" s="76">
        <v>22.03</v>
      </c>
      <c r="J46" s="76">
        <v>92.9</v>
      </c>
      <c r="K46" s="43">
        <v>348</v>
      </c>
      <c r="L46" s="42"/>
    </row>
    <row r="47" spans="1:12" ht="15" x14ac:dyDescent="0.25">
      <c r="A47" s="23"/>
      <c r="B47" s="15"/>
      <c r="C47" s="11"/>
      <c r="D47" s="7" t="s">
        <v>23</v>
      </c>
      <c r="E47" s="81" t="s">
        <v>53</v>
      </c>
      <c r="F47" s="78">
        <v>30</v>
      </c>
      <c r="G47" s="76">
        <v>1.98</v>
      </c>
      <c r="H47" s="76">
        <v>0.36</v>
      </c>
      <c r="I47" s="76">
        <v>11.88</v>
      </c>
      <c r="J47" s="76">
        <v>59.4</v>
      </c>
      <c r="K47" s="43"/>
      <c r="L47" s="42"/>
    </row>
    <row r="48" spans="1:12" ht="15" x14ac:dyDescent="0.25">
      <c r="A48" s="23"/>
      <c r="B48" s="15"/>
      <c r="C48" s="11"/>
      <c r="D48" s="7" t="s">
        <v>24</v>
      </c>
      <c r="E48" s="81"/>
      <c r="F48" s="78"/>
      <c r="G48" s="76"/>
      <c r="H48" s="76"/>
      <c r="I48" s="76"/>
      <c r="J48" s="76"/>
      <c r="K48" s="43"/>
      <c r="L48" s="42"/>
    </row>
    <row r="49" spans="1:12" ht="15" x14ac:dyDescent="0.25">
      <c r="A49" s="23"/>
      <c r="B49" s="15"/>
      <c r="C49" s="11"/>
      <c r="D49" s="6"/>
      <c r="E49" s="41"/>
      <c r="F49" s="42"/>
      <c r="G49" s="42"/>
      <c r="H49" s="42"/>
      <c r="I49" s="42"/>
      <c r="J49" s="42"/>
      <c r="K49" s="43"/>
      <c r="L49" s="42"/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>
        <v>22.5</v>
      </c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491</v>
      </c>
      <c r="G51" s="19">
        <f t="shared" ref="G51" si="18">SUM(G44:G50)</f>
        <v>10.326170000000001</v>
      </c>
      <c r="H51" s="19">
        <f t="shared" ref="H51" si="19">SUM(H44:H50)</f>
        <v>7.0095299999999998</v>
      </c>
      <c r="I51" s="19">
        <f t="shared" ref="I51" si="20">SUM(I44:I50)</f>
        <v>50.526950000000006</v>
      </c>
      <c r="J51" s="19">
        <f t="shared" ref="J51:L51" si="21">SUM(J44:J50)</f>
        <v>322.12099999999998</v>
      </c>
      <c r="K51" s="25"/>
      <c r="L51" s="19">
        <f t="shared" si="21"/>
        <v>22.5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72" t="s">
        <v>56</v>
      </c>
      <c r="F52" s="73">
        <v>60</v>
      </c>
      <c r="G52" s="74">
        <v>0.8448</v>
      </c>
      <c r="H52" s="74">
        <v>3.6071999999999997</v>
      </c>
      <c r="I52" s="74">
        <v>4.9559999999999995</v>
      </c>
      <c r="J52" s="74">
        <v>55.68</v>
      </c>
      <c r="K52" s="43"/>
      <c r="L52" s="42"/>
    </row>
    <row r="53" spans="1:12" ht="15" x14ac:dyDescent="0.25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23"/>
      <c r="B54" s="15"/>
      <c r="C54" s="11"/>
      <c r="D54" s="7" t="s">
        <v>28</v>
      </c>
      <c r="E54" s="62" t="s">
        <v>54</v>
      </c>
      <c r="F54" s="63">
        <v>110</v>
      </c>
      <c r="G54" s="64">
        <v>12.0024</v>
      </c>
      <c r="H54" s="64">
        <v>10.640599999999999</v>
      </c>
      <c r="I54" s="64">
        <v>8.6036000000000001</v>
      </c>
      <c r="J54" s="64">
        <v>195.1</v>
      </c>
      <c r="K54" s="43">
        <v>293</v>
      </c>
      <c r="L54" s="42"/>
    </row>
    <row r="55" spans="1:12" ht="15" x14ac:dyDescent="0.25">
      <c r="A55" s="23"/>
      <c r="B55" s="15"/>
      <c r="C55" s="11"/>
      <c r="D55" s="7" t="s">
        <v>29</v>
      </c>
      <c r="E55" s="62" t="s">
        <v>55</v>
      </c>
      <c r="F55" s="63">
        <v>155</v>
      </c>
      <c r="G55" s="64">
        <v>3.74</v>
      </c>
      <c r="H55" s="64">
        <v>4.1500000000000004</v>
      </c>
      <c r="I55" s="64">
        <v>39.229999999999997</v>
      </c>
      <c r="J55" s="64">
        <v>209</v>
      </c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65" t="s">
        <v>57</v>
      </c>
      <c r="F56" s="66">
        <v>200</v>
      </c>
      <c r="G56" s="67">
        <v>7.0000000000000007E-2</v>
      </c>
      <c r="H56" s="67">
        <v>0.02</v>
      </c>
      <c r="I56" s="67">
        <v>10</v>
      </c>
      <c r="J56" s="67">
        <v>40</v>
      </c>
      <c r="K56" s="43">
        <v>376</v>
      </c>
      <c r="L56" s="42"/>
    </row>
    <row r="57" spans="1:12" ht="15" x14ac:dyDescent="0.25">
      <c r="A57" s="23"/>
      <c r="B57" s="15"/>
      <c r="C57" s="11"/>
      <c r="D57" s="7" t="s">
        <v>31</v>
      </c>
      <c r="E57" s="62" t="s">
        <v>58</v>
      </c>
      <c r="F57" s="68">
        <v>20</v>
      </c>
      <c r="G57" s="69">
        <v>1.5199999999999998</v>
      </c>
      <c r="H57" s="69">
        <v>0.15999999999999998</v>
      </c>
      <c r="I57" s="69">
        <v>9.8399999999999981</v>
      </c>
      <c r="J57" s="70">
        <v>47</v>
      </c>
      <c r="K57" s="43"/>
      <c r="L57" s="42"/>
    </row>
    <row r="58" spans="1:12" ht="15" x14ac:dyDescent="0.25">
      <c r="A58" s="23"/>
      <c r="B58" s="15"/>
      <c r="C58" s="11"/>
      <c r="D58" s="7" t="s">
        <v>32</v>
      </c>
      <c r="E58" s="62" t="s">
        <v>53</v>
      </c>
      <c r="F58" s="71">
        <v>20</v>
      </c>
      <c r="G58" s="64">
        <v>1.32</v>
      </c>
      <c r="H58" s="64">
        <v>0.24</v>
      </c>
      <c r="I58" s="64">
        <v>7.9200000000000008</v>
      </c>
      <c r="J58" s="64">
        <v>39.6</v>
      </c>
      <c r="K58" s="43"/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>
        <v>64.19</v>
      </c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565</v>
      </c>
      <c r="G61" s="19">
        <f t="shared" ref="G61" si="22">SUM(G52:G60)</f>
        <v>19.497199999999999</v>
      </c>
      <c r="H61" s="19">
        <f t="shared" ref="H61" si="23">SUM(H52:H60)</f>
        <v>18.817799999999995</v>
      </c>
      <c r="I61" s="19">
        <f t="shared" ref="I61" si="24">SUM(I52:I60)</f>
        <v>80.549599999999998</v>
      </c>
      <c r="J61" s="19">
        <f t="shared" ref="J61:L61" si="25">SUM(J52:J60)</f>
        <v>586.38</v>
      </c>
      <c r="K61" s="25"/>
      <c r="L61" s="19">
        <f t="shared" si="25"/>
        <v>64.19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125" t="s">
        <v>4</v>
      </c>
      <c r="D62" s="126"/>
      <c r="E62" s="31"/>
      <c r="F62" s="32">
        <f>F51+F61</f>
        <v>1056</v>
      </c>
      <c r="G62" s="32">
        <f t="shared" ref="G62" si="26">G51+G61</f>
        <v>29.823370000000001</v>
      </c>
      <c r="H62" s="32">
        <f t="shared" ref="H62" si="27">H51+H61</f>
        <v>25.827329999999996</v>
      </c>
      <c r="I62" s="32">
        <f t="shared" ref="I62" si="28">I51+I61</f>
        <v>131.07655</v>
      </c>
      <c r="J62" s="32">
        <f t="shared" ref="J62:L62" si="29">J51+J61</f>
        <v>908.50099999999998</v>
      </c>
      <c r="K62" s="32"/>
      <c r="L62" s="32">
        <f t="shared" si="29"/>
        <v>86.69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79" t="s">
        <v>63</v>
      </c>
      <c r="F63" s="84">
        <v>266</v>
      </c>
      <c r="G63" s="76">
        <v>4.6500000000000004</v>
      </c>
      <c r="H63" s="76">
        <v>7.61</v>
      </c>
      <c r="I63" s="76">
        <v>9.3000000000000007</v>
      </c>
      <c r="J63" s="76">
        <v>132.97999999999999</v>
      </c>
      <c r="K63" s="40">
        <v>99</v>
      </c>
      <c r="L63" s="39"/>
    </row>
    <row r="64" spans="1:12" ht="15" x14ac:dyDescent="0.25">
      <c r="A64" s="23"/>
      <c r="B64" s="15"/>
      <c r="C64" s="11"/>
      <c r="D64" s="6"/>
      <c r="E64" s="79"/>
      <c r="F64" s="84"/>
      <c r="G64" s="76"/>
      <c r="H64" s="76"/>
      <c r="I64" s="76"/>
      <c r="J64" s="76"/>
      <c r="K64" s="43"/>
      <c r="L64" s="42"/>
    </row>
    <row r="65" spans="1:12" ht="15" x14ac:dyDescent="0.25">
      <c r="A65" s="23"/>
      <c r="B65" s="15"/>
      <c r="C65" s="11"/>
      <c r="D65" s="7" t="s">
        <v>22</v>
      </c>
      <c r="E65" s="83" t="s">
        <v>64</v>
      </c>
      <c r="F65" s="75">
        <v>200</v>
      </c>
      <c r="G65" s="76">
        <v>0.45</v>
      </c>
      <c r="H65" s="76">
        <v>0.1</v>
      </c>
      <c r="I65" s="76">
        <v>33.99</v>
      </c>
      <c r="J65" s="76">
        <v>141.19999999999999</v>
      </c>
      <c r="K65" s="43">
        <v>346</v>
      </c>
      <c r="L65" s="42"/>
    </row>
    <row r="66" spans="1:12" ht="15" x14ac:dyDescent="0.25">
      <c r="A66" s="23"/>
      <c r="B66" s="15"/>
      <c r="C66" s="11"/>
      <c r="D66" s="7" t="s">
        <v>23</v>
      </c>
      <c r="E66" s="81" t="s">
        <v>53</v>
      </c>
      <c r="F66" s="78">
        <v>30</v>
      </c>
      <c r="G66" s="76">
        <v>1.98</v>
      </c>
      <c r="H66" s="76">
        <v>0.36</v>
      </c>
      <c r="I66" s="76">
        <v>11.88</v>
      </c>
      <c r="J66" s="76">
        <v>59.4</v>
      </c>
      <c r="K66" s="43"/>
      <c r="L66" s="42"/>
    </row>
    <row r="67" spans="1:12" ht="15" x14ac:dyDescent="0.25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15" x14ac:dyDescent="0.25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>
        <v>22.5</v>
      </c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496</v>
      </c>
      <c r="G70" s="19">
        <f t="shared" ref="G70" si="30">SUM(G63:G69)</f>
        <v>7.08</v>
      </c>
      <c r="H70" s="19">
        <f t="shared" ref="H70" si="31">SUM(H63:H69)</f>
        <v>8.07</v>
      </c>
      <c r="I70" s="19">
        <f t="shared" ref="I70" si="32">SUM(I63:I69)</f>
        <v>55.170000000000009</v>
      </c>
      <c r="J70" s="19">
        <f t="shared" ref="J70:L70" si="33">SUM(J63:J69)</f>
        <v>333.57999999999993</v>
      </c>
      <c r="K70" s="25"/>
      <c r="L70" s="19">
        <f t="shared" si="33"/>
        <v>22.5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115" t="s">
        <v>94</v>
      </c>
      <c r="F71" s="116">
        <v>60</v>
      </c>
      <c r="G71" s="64">
        <v>0.78720000000000001</v>
      </c>
      <c r="H71" s="64">
        <v>1.9494</v>
      </c>
      <c r="I71" s="64">
        <v>3.8795999999999995</v>
      </c>
      <c r="J71" s="64">
        <v>36.24</v>
      </c>
      <c r="K71" s="43">
        <v>45</v>
      </c>
      <c r="L71" s="42"/>
    </row>
    <row r="72" spans="1:12" ht="15" x14ac:dyDescent="0.25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28</v>
      </c>
      <c r="E73" s="85" t="s">
        <v>65</v>
      </c>
      <c r="F73" s="86" t="s">
        <v>75</v>
      </c>
      <c r="G73" s="87">
        <v>9.15</v>
      </c>
      <c r="H73" s="88">
        <v>5.62</v>
      </c>
      <c r="I73" s="88">
        <v>7.8</v>
      </c>
      <c r="J73" s="87">
        <v>105</v>
      </c>
      <c r="K73" s="43">
        <v>229</v>
      </c>
      <c r="L73" s="42"/>
    </row>
    <row r="74" spans="1:12" ht="15" x14ac:dyDescent="0.25">
      <c r="A74" s="23"/>
      <c r="B74" s="15"/>
      <c r="C74" s="11"/>
      <c r="D74" s="7" t="s">
        <v>29</v>
      </c>
      <c r="E74" s="89" t="s">
        <v>66</v>
      </c>
      <c r="F74" s="90">
        <v>180</v>
      </c>
      <c r="G74" s="91">
        <f>G73*180/155</f>
        <v>10.625806451612902</v>
      </c>
      <c r="H74" s="91">
        <f t="shared" ref="H74:J74" si="34">H73*180/155</f>
        <v>6.5264516129032257</v>
      </c>
      <c r="I74" s="91">
        <f t="shared" si="34"/>
        <v>9.0580645161290327</v>
      </c>
      <c r="J74" s="91">
        <f t="shared" si="34"/>
        <v>121.93548387096774</v>
      </c>
      <c r="K74" s="43">
        <v>312</v>
      </c>
      <c r="L74" s="42"/>
    </row>
    <row r="75" spans="1:12" ht="15" x14ac:dyDescent="0.25">
      <c r="A75" s="23"/>
      <c r="B75" s="15"/>
      <c r="C75" s="11"/>
      <c r="D75" s="7" t="s">
        <v>30</v>
      </c>
      <c r="E75" s="92" t="s">
        <v>67</v>
      </c>
      <c r="F75" s="93">
        <v>200</v>
      </c>
      <c r="G75" s="87">
        <v>0.16000000000000003</v>
      </c>
      <c r="H75" s="87">
        <v>0.16000000000000003</v>
      </c>
      <c r="I75" s="87">
        <v>13.91</v>
      </c>
      <c r="J75" s="87">
        <v>58.74</v>
      </c>
      <c r="K75" s="43">
        <v>342</v>
      </c>
      <c r="L75" s="42"/>
    </row>
    <row r="76" spans="1:12" ht="15" x14ac:dyDescent="0.25">
      <c r="A76" s="23"/>
      <c r="B76" s="15"/>
      <c r="C76" s="11"/>
      <c r="D76" s="7" t="s">
        <v>31</v>
      </c>
      <c r="E76" s="89" t="s">
        <v>58</v>
      </c>
      <c r="F76" s="94">
        <v>20</v>
      </c>
      <c r="G76" s="95">
        <v>1.5199999999999998</v>
      </c>
      <c r="H76" s="95">
        <v>0.15999999999999998</v>
      </c>
      <c r="I76" s="95">
        <v>9.8399999999999981</v>
      </c>
      <c r="J76" s="95">
        <v>47</v>
      </c>
      <c r="K76" s="43"/>
      <c r="L76" s="42"/>
    </row>
    <row r="77" spans="1:12" ht="15" x14ac:dyDescent="0.25">
      <c r="A77" s="23"/>
      <c r="B77" s="15"/>
      <c r="C77" s="11"/>
      <c r="D77" s="7" t="s">
        <v>32</v>
      </c>
      <c r="E77" s="89" t="s">
        <v>53</v>
      </c>
      <c r="F77" s="94">
        <v>20</v>
      </c>
      <c r="G77" s="95">
        <v>1.32</v>
      </c>
      <c r="H77" s="95">
        <v>0.24</v>
      </c>
      <c r="I77" s="95">
        <v>7.9200000000000008</v>
      </c>
      <c r="J77" s="95">
        <v>39.6</v>
      </c>
      <c r="K77" s="43"/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>
        <v>64.19</v>
      </c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480</v>
      </c>
      <c r="G80" s="19">
        <f t="shared" ref="G80" si="35">SUM(G71:G79)</f>
        <v>23.563006451612903</v>
      </c>
      <c r="H80" s="19">
        <f t="shared" ref="H80" si="36">SUM(H71:H79)</f>
        <v>14.655851612903225</v>
      </c>
      <c r="I80" s="19">
        <f t="shared" ref="I80" si="37">SUM(I71:I79)</f>
        <v>52.407664516129024</v>
      </c>
      <c r="J80" s="19">
        <f t="shared" ref="J80:L80" si="38">SUM(J71:J79)</f>
        <v>408.51548387096778</v>
      </c>
      <c r="K80" s="25"/>
      <c r="L80" s="19">
        <f t="shared" si="38"/>
        <v>64.19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125" t="s">
        <v>4</v>
      </c>
      <c r="D81" s="126"/>
      <c r="E81" s="31"/>
      <c r="F81" s="32">
        <f>F70+F80</f>
        <v>976</v>
      </c>
      <c r="G81" s="32">
        <f t="shared" ref="G81" si="39">G70+G80</f>
        <v>30.643006451612905</v>
      </c>
      <c r="H81" s="32">
        <f t="shared" ref="H81" si="40">H70+H80</f>
        <v>22.725851612903227</v>
      </c>
      <c r="I81" s="32">
        <f t="shared" ref="I81" si="41">I70+I80</f>
        <v>107.57766451612903</v>
      </c>
      <c r="J81" s="32">
        <f t="shared" ref="J81:L81" si="42">J70+J80</f>
        <v>742.09548387096766</v>
      </c>
      <c r="K81" s="32"/>
      <c r="L81" s="32">
        <f t="shared" si="42"/>
        <v>86.69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82" t="s">
        <v>70</v>
      </c>
      <c r="F82" s="75">
        <v>260</v>
      </c>
      <c r="G82" s="76">
        <v>5.4224999999999994</v>
      </c>
      <c r="H82" s="76">
        <v>3.3875000000000002</v>
      </c>
      <c r="I82" s="76">
        <v>16.87</v>
      </c>
      <c r="J82" s="76">
        <v>130.80000000000001</v>
      </c>
      <c r="K82" s="40">
        <v>97</v>
      </c>
      <c r="L82" s="39"/>
    </row>
    <row r="83" spans="1:12" ht="15" x14ac:dyDescent="0.25">
      <c r="A83" s="23"/>
      <c r="B83" s="15"/>
      <c r="C83" s="11"/>
      <c r="D83" s="6"/>
      <c r="E83" s="80"/>
      <c r="F83" s="75"/>
      <c r="G83" s="76"/>
      <c r="H83" s="76"/>
      <c r="I83" s="76"/>
      <c r="J83" s="76"/>
      <c r="K83" s="43"/>
      <c r="L83" s="42"/>
    </row>
    <row r="84" spans="1:12" ht="15" x14ac:dyDescent="0.25">
      <c r="A84" s="23"/>
      <c r="B84" s="15"/>
      <c r="C84" s="11"/>
      <c r="D84" s="7" t="s">
        <v>22</v>
      </c>
      <c r="E84" s="80" t="s">
        <v>71</v>
      </c>
      <c r="F84" s="75">
        <v>200</v>
      </c>
      <c r="G84" s="76">
        <v>0.6</v>
      </c>
      <c r="H84" s="76">
        <v>0.1</v>
      </c>
      <c r="I84" s="76">
        <v>30.2</v>
      </c>
      <c r="J84" s="76">
        <v>123.6</v>
      </c>
      <c r="K84" s="43"/>
      <c r="L84" s="42"/>
    </row>
    <row r="85" spans="1:12" ht="15" x14ac:dyDescent="0.25">
      <c r="A85" s="23"/>
      <c r="B85" s="15"/>
      <c r="C85" s="11"/>
      <c r="D85" s="7" t="s">
        <v>23</v>
      </c>
      <c r="E85" s="97" t="s">
        <v>53</v>
      </c>
      <c r="F85" s="78">
        <v>30</v>
      </c>
      <c r="G85" s="76">
        <v>1.98</v>
      </c>
      <c r="H85" s="76">
        <v>0.36</v>
      </c>
      <c r="I85" s="76">
        <v>11.88</v>
      </c>
      <c r="J85" s="76">
        <v>59.4</v>
      </c>
      <c r="K85" s="43"/>
      <c r="L85" s="42"/>
    </row>
    <row r="86" spans="1:12" ht="15" x14ac:dyDescent="0.25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>
        <v>22.5</v>
      </c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490</v>
      </c>
      <c r="G89" s="19">
        <f t="shared" ref="G89" si="43">SUM(G82:G88)</f>
        <v>8.0024999999999995</v>
      </c>
      <c r="H89" s="19">
        <f t="shared" ref="H89" si="44">SUM(H82:H88)</f>
        <v>3.8475000000000001</v>
      </c>
      <c r="I89" s="19">
        <f t="shared" ref="I89" si="45">SUM(I82:I88)</f>
        <v>58.95</v>
      </c>
      <c r="J89" s="19">
        <f t="shared" ref="J89:L89" si="46">SUM(J82:J88)</f>
        <v>313.8</v>
      </c>
      <c r="K89" s="25"/>
      <c r="L89" s="19">
        <f t="shared" si="46"/>
        <v>22.5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62" t="s">
        <v>95</v>
      </c>
      <c r="F90" s="117">
        <v>60</v>
      </c>
      <c r="G90" s="67">
        <v>0.73980000000000001</v>
      </c>
      <c r="H90" s="67">
        <v>5.6399999999999992E-2</v>
      </c>
      <c r="I90" s="67">
        <v>6.58</v>
      </c>
      <c r="J90" s="67">
        <v>49.019999999999996</v>
      </c>
      <c r="K90" s="43">
        <v>62</v>
      </c>
      <c r="L90" s="42"/>
    </row>
    <row r="91" spans="1:12" ht="15" x14ac:dyDescent="0.25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23"/>
      <c r="B92" s="15"/>
      <c r="C92" s="11"/>
      <c r="D92" s="7" t="s">
        <v>28</v>
      </c>
      <c r="E92" s="89" t="s">
        <v>68</v>
      </c>
      <c r="F92" s="90">
        <v>100</v>
      </c>
      <c r="G92" s="95">
        <v>9.5399999999999991</v>
      </c>
      <c r="H92" s="95">
        <v>12.9</v>
      </c>
      <c r="I92" s="95">
        <v>8.75</v>
      </c>
      <c r="J92" s="95">
        <v>189</v>
      </c>
      <c r="K92" s="43">
        <v>271</v>
      </c>
      <c r="L92" s="42"/>
    </row>
    <row r="93" spans="1:12" ht="15" x14ac:dyDescent="0.25">
      <c r="A93" s="23"/>
      <c r="B93" s="15"/>
      <c r="C93" s="11"/>
      <c r="D93" s="7" t="s">
        <v>29</v>
      </c>
      <c r="E93" s="89" t="s">
        <v>69</v>
      </c>
      <c r="F93" s="90">
        <v>180</v>
      </c>
      <c r="G93" s="96">
        <f>G92*180/153</f>
        <v>11.223529411764705</v>
      </c>
      <c r="H93" s="96">
        <f t="shared" ref="H93:J93" si="47">H92*180/153</f>
        <v>15.176470588235293</v>
      </c>
      <c r="I93" s="96">
        <f t="shared" si="47"/>
        <v>10.294117647058824</v>
      </c>
      <c r="J93" s="96">
        <f t="shared" si="47"/>
        <v>222.35294117647058</v>
      </c>
      <c r="K93" s="43">
        <v>199</v>
      </c>
      <c r="L93" s="42"/>
    </row>
    <row r="94" spans="1:12" ht="15" x14ac:dyDescent="0.25">
      <c r="A94" s="23"/>
      <c r="B94" s="15"/>
      <c r="C94" s="11"/>
      <c r="D94" s="7" t="s">
        <v>30</v>
      </c>
      <c r="E94" s="89" t="s">
        <v>57</v>
      </c>
      <c r="F94" s="90">
        <v>200</v>
      </c>
      <c r="G94" s="95">
        <v>7.0000000000000007E-2</v>
      </c>
      <c r="H94" s="95">
        <v>0.02</v>
      </c>
      <c r="I94" s="95">
        <v>10</v>
      </c>
      <c r="J94" s="95">
        <v>40</v>
      </c>
      <c r="K94" s="43">
        <v>376</v>
      </c>
      <c r="L94" s="42"/>
    </row>
    <row r="95" spans="1:12" ht="15" x14ac:dyDescent="0.25">
      <c r="A95" s="23"/>
      <c r="B95" s="15"/>
      <c r="C95" s="11"/>
      <c r="D95" s="7" t="s">
        <v>31</v>
      </c>
      <c r="E95" s="89" t="s">
        <v>58</v>
      </c>
      <c r="F95" s="94">
        <v>20</v>
      </c>
      <c r="G95" s="95">
        <v>1.5199999999999998</v>
      </c>
      <c r="H95" s="95">
        <v>0.15999999999999998</v>
      </c>
      <c r="I95" s="95">
        <v>9.8399999999999981</v>
      </c>
      <c r="J95" s="95">
        <v>47</v>
      </c>
      <c r="K95" s="43"/>
      <c r="L95" s="42"/>
    </row>
    <row r="96" spans="1:12" ht="15" x14ac:dyDescent="0.25">
      <c r="A96" s="23"/>
      <c r="B96" s="15"/>
      <c r="C96" s="11"/>
      <c r="D96" s="7" t="s">
        <v>32</v>
      </c>
      <c r="E96" s="89" t="s">
        <v>53</v>
      </c>
      <c r="F96" s="94">
        <v>20</v>
      </c>
      <c r="G96" s="95">
        <v>1.32</v>
      </c>
      <c r="H96" s="95">
        <v>0.24</v>
      </c>
      <c r="I96" s="95">
        <v>7.9200000000000008</v>
      </c>
      <c r="J96" s="95">
        <v>39.6</v>
      </c>
      <c r="K96" s="43"/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>
        <v>64.19</v>
      </c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580</v>
      </c>
      <c r="G99" s="19">
        <f t="shared" ref="G99" si="48">SUM(G90:G98)</f>
        <v>24.413329411764703</v>
      </c>
      <c r="H99" s="19">
        <f t="shared" ref="H99" si="49">SUM(H90:H98)</f>
        <v>28.55287058823529</v>
      </c>
      <c r="I99" s="19">
        <f t="shared" ref="I99" si="50">SUM(I90:I98)</f>
        <v>53.384117647058822</v>
      </c>
      <c r="J99" s="19">
        <f t="shared" ref="J99:L99" si="51">SUM(J90:J98)</f>
        <v>586.97294117647061</v>
      </c>
      <c r="K99" s="25"/>
      <c r="L99" s="19">
        <f t="shared" si="51"/>
        <v>64.19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125" t="s">
        <v>4</v>
      </c>
      <c r="D100" s="126"/>
      <c r="E100" s="31"/>
      <c r="F100" s="32">
        <f>F89+F99</f>
        <v>1070</v>
      </c>
      <c r="G100" s="32">
        <f t="shared" ref="G100" si="52">G89+G99</f>
        <v>32.415829411764705</v>
      </c>
      <c r="H100" s="32">
        <f t="shared" ref="H100" si="53">H89+H99</f>
        <v>32.40037058823529</v>
      </c>
      <c r="I100" s="32">
        <f t="shared" ref="I100" si="54">I89+I99</f>
        <v>112.33411764705883</v>
      </c>
      <c r="J100" s="32">
        <f t="shared" ref="J100:L100" si="55">J89+J99</f>
        <v>900.77294117647057</v>
      </c>
      <c r="K100" s="32"/>
      <c r="L100" s="32">
        <f t="shared" si="55"/>
        <v>86.69</v>
      </c>
    </row>
    <row r="101" spans="1:12" ht="25.5" x14ac:dyDescent="0.25">
      <c r="A101" s="20">
        <v>2</v>
      </c>
      <c r="B101" s="21">
        <v>1</v>
      </c>
      <c r="C101" s="22" t="s">
        <v>20</v>
      </c>
      <c r="D101" s="5" t="s">
        <v>21</v>
      </c>
      <c r="E101" s="98" t="s">
        <v>72</v>
      </c>
      <c r="F101" s="75">
        <v>266</v>
      </c>
      <c r="G101" s="76">
        <v>4.0891700000000002</v>
      </c>
      <c r="H101" s="76">
        <v>6.9895300000000002</v>
      </c>
      <c r="I101" s="76">
        <v>8.1644500000000004</v>
      </c>
      <c r="J101" s="76">
        <v>119.42099999999999</v>
      </c>
      <c r="K101" s="40">
        <v>88</v>
      </c>
      <c r="L101" s="39"/>
    </row>
    <row r="102" spans="1:12" ht="15" x14ac:dyDescent="0.25">
      <c r="A102" s="23"/>
      <c r="B102" s="15"/>
      <c r="C102" s="11"/>
      <c r="D102" s="6"/>
      <c r="E102" s="99"/>
      <c r="F102" s="100"/>
      <c r="G102" s="101"/>
      <c r="H102" s="101"/>
      <c r="I102" s="101"/>
      <c r="J102" s="102"/>
      <c r="K102" s="43"/>
      <c r="L102" s="42"/>
    </row>
    <row r="103" spans="1:12" ht="15" x14ac:dyDescent="0.25">
      <c r="A103" s="23"/>
      <c r="B103" s="15"/>
      <c r="C103" s="11"/>
      <c r="D103" s="7" t="s">
        <v>22</v>
      </c>
      <c r="E103" s="80" t="s">
        <v>73</v>
      </c>
      <c r="F103" s="75">
        <v>200</v>
      </c>
      <c r="G103" s="77">
        <v>0.44</v>
      </c>
      <c r="H103" s="77">
        <v>0.02</v>
      </c>
      <c r="I103" s="77">
        <v>27.76</v>
      </c>
      <c r="J103" s="76">
        <v>113</v>
      </c>
      <c r="K103" s="43">
        <v>394</v>
      </c>
      <c r="L103" s="42"/>
    </row>
    <row r="104" spans="1:12" ht="15" x14ac:dyDescent="0.25">
      <c r="A104" s="23"/>
      <c r="B104" s="15"/>
      <c r="C104" s="11"/>
      <c r="D104" s="7" t="s">
        <v>23</v>
      </c>
      <c r="E104" s="81" t="s">
        <v>53</v>
      </c>
      <c r="F104" s="78">
        <v>30</v>
      </c>
      <c r="G104" s="76">
        <v>1.98</v>
      </c>
      <c r="H104" s="76">
        <v>0.36</v>
      </c>
      <c r="I104" s="76">
        <v>11.88</v>
      </c>
      <c r="J104" s="76">
        <v>59.4</v>
      </c>
      <c r="K104" s="43"/>
      <c r="L104" s="42"/>
    </row>
    <row r="105" spans="1:12" ht="15" x14ac:dyDescent="0.25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>
        <v>22.5</v>
      </c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496</v>
      </c>
      <c r="G108" s="19">
        <f t="shared" ref="G108:J108" si="56">SUM(G101:G107)</f>
        <v>6.509170000000001</v>
      </c>
      <c r="H108" s="19">
        <f t="shared" si="56"/>
        <v>7.3695300000000001</v>
      </c>
      <c r="I108" s="19">
        <f t="shared" si="56"/>
        <v>47.804450000000003</v>
      </c>
      <c r="J108" s="19">
        <f t="shared" si="56"/>
        <v>291.82099999999997</v>
      </c>
      <c r="K108" s="25"/>
      <c r="L108" s="19">
        <f t="shared" ref="L108" si="57">SUM(L101:L107)</f>
        <v>22.5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118" t="s">
        <v>98</v>
      </c>
      <c r="F109" s="119">
        <v>100</v>
      </c>
      <c r="G109" s="122">
        <v>0.4</v>
      </c>
      <c r="H109" s="123">
        <v>0.4</v>
      </c>
      <c r="I109" s="124">
        <v>9.8000000000000007</v>
      </c>
      <c r="J109" s="124">
        <v>47</v>
      </c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28</v>
      </c>
      <c r="E111" s="89" t="s">
        <v>74</v>
      </c>
      <c r="F111" s="103" t="s">
        <v>75</v>
      </c>
      <c r="G111" s="95">
        <v>9.8699999999999992</v>
      </c>
      <c r="H111" s="95">
        <v>17.72</v>
      </c>
      <c r="I111" s="95">
        <v>0</v>
      </c>
      <c r="J111" s="95">
        <v>210.4</v>
      </c>
      <c r="K111" s="43">
        <v>293</v>
      </c>
      <c r="L111" s="42"/>
    </row>
    <row r="112" spans="1:12" ht="30" x14ac:dyDescent="0.25">
      <c r="A112" s="23"/>
      <c r="B112" s="15"/>
      <c r="C112" s="11"/>
      <c r="D112" s="7" t="s">
        <v>29</v>
      </c>
      <c r="E112" s="89" t="s">
        <v>76</v>
      </c>
      <c r="F112" s="103" t="s">
        <v>100</v>
      </c>
      <c r="G112" s="95">
        <v>6.1</v>
      </c>
      <c r="H112" s="95">
        <v>3.4</v>
      </c>
      <c r="I112" s="95">
        <v>38.22</v>
      </c>
      <c r="J112" s="95">
        <v>222.6</v>
      </c>
      <c r="K112" s="43">
        <v>203</v>
      </c>
      <c r="L112" s="42"/>
    </row>
    <row r="113" spans="1:12" ht="15" x14ac:dyDescent="0.25">
      <c r="A113" s="23"/>
      <c r="B113" s="15"/>
      <c r="C113" s="11"/>
      <c r="D113" s="7" t="s">
        <v>30</v>
      </c>
      <c r="E113" s="89" t="s">
        <v>57</v>
      </c>
      <c r="F113" s="90">
        <v>200</v>
      </c>
      <c r="G113" s="95">
        <v>7.0000000000000007E-2</v>
      </c>
      <c r="H113" s="95">
        <v>0.02</v>
      </c>
      <c r="I113" s="95">
        <v>10</v>
      </c>
      <c r="J113" s="95">
        <v>40</v>
      </c>
      <c r="K113" s="43">
        <v>376</v>
      </c>
      <c r="L113" s="42"/>
    </row>
    <row r="114" spans="1:12" ht="15" x14ac:dyDescent="0.25">
      <c r="A114" s="23"/>
      <c r="B114" s="15"/>
      <c r="C114" s="11"/>
      <c r="D114" s="7" t="s">
        <v>31</v>
      </c>
      <c r="E114" s="89" t="s">
        <v>58</v>
      </c>
      <c r="F114" s="94">
        <v>20</v>
      </c>
      <c r="G114" s="95">
        <v>1.5199999999999998</v>
      </c>
      <c r="H114" s="95">
        <v>0.15999999999999998</v>
      </c>
      <c r="I114" s="95">
        <v>9.8399999999999981</v>
      </c>
      <c r="J114" s="95">
        <v>47</v>
      </c>
      <c r="K114" s="43"/>
      <c r="L114" s="42"/>
    </row>
    <row r="115" spans="1:12" ht="15" x14ac:dyDescent="0.25">
      <c r="A115" s="23"/>
      <c r="B115" s="15"/>
      <c r="C115" s="11"/>
      <c r="D115" s="7" t="s">
        <v>32</v>
      </c>
      <c r="E115" s="89" t="s">
        <v>53</v>
      </c>
      <c r="F115" s="94">
        <v>20</v>
      </c>
      <c r="G115" s="95">
        <v>1.32</v>
      </c>
      <c r="H115" s="95">
        <v>0.24</v>
      </c>
      <c r="I115" s="95">
        <v>7.9200000000000008</v>
      </c>
      <c r="J115" s="95">
        <v>39.6</v>
      </c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>
        <v>64.19</v>
      </c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340</v>
      </c>
      <c r="G118" s="19">
        <f t="shared" ref="G118:J118" si="58">SUM(G109:G117)</f>
        <v>19.279999999999998</v>
      </c>
      <c r="H118" s="19">
        <f t="shared" si="58"/>
        <v>21.939999999999994</v>
      </c>
      <c r="I118" s="19">
        <f t="shared" si="58"/>
        <v>75.78</v>
      </c>
      <c r="J118" s="19">
        <f t="shared" si="58"/>
        <v>606.6</v>
      </c>
      <c r="K118" s="25"/>
      <c r="L118" s="19">
        <f t="shared" ref="L118" si="59">SUM(L109:L117)</f>
        <v>64.19</v>
      </c>
    </row>
    <row r="119" spans="1:12" ht="15.75" thickBot="1" x14ac:dyDescent="0.25">
      <c r="A119" s="29">
        <f>A101</f>
        <v>2</v>
      </c>
      <c r="B119" s="30">
        <f>B101</f>
        <v>1</v>
      </c>
      <c r="C119" s="125" t="s">
        <v>4</v>
      </c>
      <c r="D119" s="126"/>
      <c r="E119" s="31"/>
      <c r="F119" s="32">
        <f>F108+F118</f>
        <v>836</v>
      </c>
      <c r="G119" s="32">
        <f t="shared" ref="G119" si="60">G108+G118</f>
        <v>25.789169999999999</v>
      </c>
      <c r="H119" s="32">
        <f t="shared" ref="H119" si="61">H108+H118</f>
        <v>29.309529999999995</v>
      </c>
      <c r="I119" s="32">
        <f t="shared" ref="I119" si="62">I108+I118</f>
        <v>123.58445</v>
      </c>
      <c r="J119" s="32">
        <f t="shared" ref="J119:L119" si="63">J108+J118</f>
        <v>898.42100000000005</v>
      </c>
      <c r="K119" s="32"/>
      <c r="L119" s="32">
        <f t="shared" si="63"/>
        <v>86.69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79" t="s">
        <v>77</v>
      </c>
      <c r="F120" s="84">
        <v>260</v>
      </c>
      <c r="G120" s="76">
        <v>5.59</v>
      </c>
      <c r="H120" s="76">
        <v>7.86</v>
      </c>
      <c r="I120" s="76">
        <v>16.71</v>
      </c>
      <c r="J120" s="76">
        <v>159.32</v>
      </c>
      <c r="K120" s="40">
        <v>117</v>
      </c>
      <c r="L120" s="39"/>
    </row>
    <row r="121" spans="1:12" ht="15" x14ac:dyDescent="0.25">
      <c r="A121" s="14"/>
      <c r="B121" s="15"/>
      <c r="C121" s="11"/>
      <c r="D121" s="6"/>
      <c r="E121" s="82"/>
      <c r="F121" s="104"/>
      <c r="G121" s="76"/>
      <c r="H121" s="76"/>
      <c r="I121" s="76"/>
      <c r="J121" s="105"/>
      <c r="K121" s="43"/>
      <c r="L121" s="42"/>
    </row>
    <row r="122" spans="1:12" ht="15" x14ac:dyDescent="0.25">
      <c r="A122" s="14"/>
      <c r="B122" s="15"/>
      <c r="C122" s="11"/>
      <c r="D122" s="7" t="s">
        <v>22</v>
      </c>
      <c r="E122" s="80" t="s">
        <v>60</v>
      </c>
      <c r="F122" s="75">
        <v>200</v>
      </c>
      <c r="G122" s="106">
        <v>0.16000000000000003</v>
      </c>
      <c r="H122" s="106">
        <v>0.16000000000000003</v>
      </c>
      <c r="I122" s="106">
        <v>13.91</v>
      </c>
      <c r="J122" s="106">
        <v>58.74</v>
      </c>
      <c r="K122" s="43">
        <v>342</v>
      </c>
      <c r="L122" s="42"/>
    </row>
    <row r="123" spans="1:12" ht="15" x14ac:dyDescent="0.25">
      <c r="A123" s="14"/>
      <c r="B123" s="15"/>
      <c r="C123" s="11"/>
      <c r="D123" s="7" t="s">
        <v>23</v>
      </c>
      <c r="E123" s="81" t="s">
        <v>53</v>
      </c>
      <c r="F123" s="78">
        <v>30</v>
      </c>
      <c r="G123" s="76">
        <v>1.98</v>
      </c>
      <c r="H123" s="76">
        <v>0.36</v>
      </c>
      <c r="I123" s="76">
        <v>11.88</v>
      </c>
      <c r="J123" s="76">
        <v>59.4</v>
      </c>
      <c r="K123" s="43"/>
      <c r="L123" s="42"/>
    </row>
    <row r="124" spans="1:12" ht="15" x14ac:dyDescent="0.25">
      <c r="A124" s="14"/>
      <c r="B124" s="15"/>
      <c r="C124" s="11"/>
      <c r="D124" s="7" t="s">
        <v>24</v>
      </c>
      <c r="E124" s="41"/>
      <c r="F124" s="42"/>
      <c r="G124" s="42"/>
      <c r="H124" s="42"/>
      <c r="I124" s="42"/>
      <c r="J124" s="42"/>
      <c r="K124" s="43"/>
      <c r="L124" s="42"/>
    </row>
    <row r="125" spans="1:12" ht="15" x14ac:dyDescent="0.25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>
        <v>22.5</v>
      </c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490</v>
      </c>
      <c r="G127" s="19">
        <f t="shared" ref="G127:J127" si="64">SUM(G120:G126)</f>
        <v>7.73</v>
      </c>
      <c r="H127" s="19">
        <f t="shared" si="64"/>
        <v>8.379999999999999</v>
      </c>
      <c r="I127" s="19">
        <f t="shared" si="64"/>
        <v>42.5</v>
      </c>
      <c r="J127" s="19">
        <f t="shared" si="64"/>
        <v>277.45999999999998</v>
      </c>
      <c r="K127" s="25"/>
      <c r="L127" s="19">
        <f t="shared" ref="L127" si="65">SUM(L120:L126)</f>
        <v>22.5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65" t="s">
        <v>96</v>
      </c>
      <c r="F128" s="66">
        <v>60</v>
      </c>
      <c r="G128" s="67">
        <v>0.7871999999999999</v>
      </c>
      <c r="H128" s="67">
        <v>1.9494</v>
      </c>
      <c r="I128" s="67">
        <v>3.8795999999999995</v>
      </c>
      <c r="J128" s="67">
        <v>36.24</v>
      </c>
      <c r="K128" s="43">
        <v>45</v>
      </c>
      <c r="L128" s="42"/>
    </row>
    <row r="129" spans="1:12" ht="15" x14ac:dyDescent="0.25">
      <c r="A129" s="14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14"/>
      <c r="B130" s="15"/>
      <c r="C130" s="11"/>
      <c r="D130" s="7" t="s">
        <v>28</v>
      </c>
      <c r="E130" s="92" t="s">
        <v>78</v>
      </c>
      <c r="F130" s="93">
        <v>250</v>
      </c>
      <c r="G130" s="87">
        <v>18.971666666666664</v>
      </c>
      <c r="H130" s="87">
        <v>20.36</v>
      </c>
      <c r="I130" s="87">
        <v>54.79</v>
      </c>
      <c r="J130" s="87">
        <v>509.83</v>
      </c>
      <c r="K130" s="43">
        <v>265</v>
      </c>
      <c r="L130" s="42"/>
    </row>
    <row r="131" spans="1:12" ht="15" x14ac:dyDescent="0.25">
      <c r="A131" s="14"/>
      <c r="B131" s="15"/>
      <c r="C131" s="11"/>
      <c r="D131" s="7" t="s">
        <v>29</v>
      </c>
      <c r="E131" s="92"/>
      <c r="F131" s="93"/>
      <c r="G131" s="87"/>
      <c r="H131" s="87"/>
      <c r="I131" s="87"/>
      <c r="J131" s="87"/>
      <c r="K131" s="43"/>
      <c r="L131" s="42"/>
    </row>
    <row r="132" spans="1:12" ht="15" x14ac:dyDescent="0.25">
      <c r="A132" s="14"/>
      <c r="B132" s="15"/>
      <c r="C132" s="11"/>
      <c r="D132" s="7" t="s">
        <v>30</v>
      </c>
      <c r="E132" s="92" t="s">
        <v>79</v>
      </c>
      <c r="F132" s="93">
        <v>200</v>
      </c>
      <c r="G132" s="87">
        <v>0.11</v>
      </c>
      <c r="H132" s="87">
        <v>0.06</v>
      </c>
      <c r="I132" s="87">
        <v>10.99</v>
      </c>
      <c r="J132" s="87">
        <v>45.05</v>
      </c>
      <c r="K132" s="43">
        <v>376</v>
      </c>
      <c r="L132" s="42"/>
    </row>
    <row r="133" spans="1:12" ht="15" x14ac:dyDescent="0.25">
      <c r="A133" s="14"/>
      <c r="B133" s="15"/>
      <c r="C133" s="11"/>
      <c r="D133" s="7" t="s">
        <v>31</v>
      </c>
      <c r="E133" s="92" t="s">
        <v>58</v>
      </c>
      <c r="F133" s="107">
        <v>20</v>
      </c>
      <c r="G133" s="87">
        <v>1.5199999999999998</v>
      </c>
      <c r="H133" s="87">
        <v>0.15999999999999998</v>
      </c>
      <c r="I133" s="87">
        <v>9.8399999999999981</v>
      </c>
      <c r="J133" s="87">
        <v>47</v>
      </c>
      <c r="K133" s="43"/>
      <c r="L133" s="42"/>
    </row>
    <row r="134" spans="1:12" ht="15" x14ac:dyDescent="0.25">
      <c r="A134" s="14"/>
      <c r="B134" s="15"/>
      <c r="C134" s="11"/>
      <c r="D134" s="7" t="s">
        <v>32</v>
      </c>
      <c r="E134" s="92" t="s">
        <v>53</v>
      </c>
      <c r="F134" s="107">
        <v>25</v>
      </c>
      <c r="G134" s="87">
        <v>1.6500000000000001</v>
      </c>
      <c r="H134" s="87">
        <v>0.3</v>
      </c>
      <c r="I134" s="87">
        <v>9.9</v>
      </c>
      <c r="J134" s="87">
        <v>49.5</v>
      </c>
      <c r="K134" s="43"/>
      <c r="L134" s="42"/>
    </row>
    <row r="135" spans="1:12" ht="15" x14ac:dyDescent="0.25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>
        <v>64.19</v>
      </c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555</v>
      </c>
      <c r="G137" s="19">
        <f t="shared" ref="G137:J137" si="66">SUM(G128:G136)</f>
        <v>23.03886666666666</v>
      </c>
      <c r="H137" s="19">
        <f t="shared" si="66"/>
        <v>22.8294</v>
      </c>
      <c r="I137" s="19">
        <f t="shared" si="66"/>
        <v>89.399600000000007</v>
      </c>
      <c r="J137" s="19">
        <f t="shared" si="66"/>
        <v>687.61999999999989</v>
      </c>
      <c r="K137" s="25"/>
      <c r="L137" s="19">
        <f t="shared" ref="L137" si="67">SUM(L128:L136)</f>
        <v>64.19</v>
      </c>
    </row>
    <row r="138" spans="1:12" ht="15.75" thickBot="1" x14ac:dyDescent="0.25">
      <c r="A138" s="33">
        <f>A120</f>
        <v>2</v>
      </c>
      <c r="B138" s="33">
        <f>B120</f>
        <v>2</v>
      </c>
      <c r="C138" s="125" t="s">
        <v>4</v>
      </c>
      <c r="D138" s="126"/>
      <c r="E138" s="31"/>
      <c r="F138" s="32">
        <f>F127+F137</f>
        <v>1045</v>
      </c>
      <c r="G138" s="32">
        <f t="shared" ref="G138" si="68">G127+G137</f>
        <v>30.768866666666661</v>
      </c>
      <c r="H138" s="32">
        <f t="shared" ref="H138" si="69">H127+H137</f>
        <v>31.209399999999999</v>
      </c>
      <c r="I138" s="32">
        <f t="shared" ref="I138" si="70">I127+I137</f>
        <v>131.89960000000002</v>
      </c>
      <c r="J138" s="32">
        <f t="shared" ref="J138:L138" si="71">J127+J137</f>
        <v>965.07999999999993</v>
      </c>
      <c r="K138" s="32"/>
      <c r="L138" s="32">
        <f t="shared" si="71"/>
        <v>86.69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79" t="s">
        <v>59</v>
      </c>
      <c r="F139" s="75">
        <v>265</v>
      </c>
      <c r="G139" s="76">
        <v>5.6</v>
      </c>
      <c r="H139" s="76">
        <v>9.06</v>
      </c>
      <c r="I139" s="76">
        <v>11.98</v>
      </c>
      <c r="J139" s="76">
        <v>157.41999999999999</v>
      </c>
      <c r="K139" s="40">
        <v>96</v>
      </c>
      <c r="L139" s="39"/>
    </row>
    <row r="140" spans="1:12" ht="15" x14ac:dyDescent="0.25">
      <c r="A140" s="23"/>
      <c r="B140" s="15"/>
      <c r="C140" s="11"/>
      <c r="D140" s="6"/>
      <c r="E140" s="83"/>
      <c r="F140" s="75"/>
      <c r="G140" s="76"/>
      <c r="H140" s="76"/>
      <c r="I140" s="76"/>
      <c r="J140" s="76"/>
      <c r="K140" s="43"/>
      <c r="L140" s="42"/>
    </row>
    <row r="141" spans="1:12" ht="15" x14ac:dyDescent="0.25">
      <c r="A141" s="23"/>
      <c r="B141" s="15"/>
      <c r="C141" s="11"/>
      <c r="D141" s="7" t="s">
        <v>22</v>
      </c>
      <c r="E141" s="80" t="s">
        <v>62</v>
      </c>
      <c r="F141" s="75">
        <v>200</v>
      </c>
      <c r="G141" s="76">
        <v>0.66200000000000003</v>
      </c>
      <c r="H141" s="76">
        <v>9.0000000000000011E-2</v>
      </c>
      <c r="I141" s="76">
        <v>22.03</v>
      </c>
      <c r="J141" s="76">
        <v>92.9</v>
      </c>
      <c r="K141" s="43"/>
      <c r="L141" s="42"/>
    </row>
    <row r="142" spans="1:12" ht="15.75" customHeight="1" x14ac:dyDescent="0.25">
      <c r="A142" s="23"/>
      <c r="B142" s="15"/>
      <c r="C142" s="11"/>
      <c r="D142" s="7" t="s">
        <v>23</v>
      </c>
      <c r="E142" s="81" t="s">
        <v>53</v>
      </c>
      <c r="F142" s="78">
        <v>30</v>
      </c>
      <c r="G142" s="76">
        <v>1.98</v>
      </c>
      <c r="H142" s="76">
        <v>0.36</v>
      </c>
      <c r="I142" s="76">
        <v>11.88</v>
      </c>
      <c r="J142" s="76">
        <v>59.4</v>
      </c>
      <c r="K142" s="43"/>
      <c r="L142" s="42"/>
    </row>
    <row r="143" spans="1:12" ht="15" x14ac:dyDescent="0.25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>
        <v>22.5</v>
      </c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495</v>
      </c>
      <c r="G146" s="19">
        <f t="shared" ref="G146:J146" si="72">SUM(G139:G145)</f>
        <v>8.2419999999999991</v>
      </c>
      <c r="H146" s="19">
        <f t="shared" si="72"/>
        <v>9.51</v>
      </c>
      <c r="I146" s="19">
        <f t="shared" si="72"/>
        <v>45.890000000000008</v>
      </c>
      <c r="J146" s="19">
        <f t="shared" si="72"/>
        <v>309.71999999999997</v>
      </c>
      <c r="K146" s="25"/>
      <c r="L146" s="19">
        <f t="shared" ref="L146" si="73">SUM(L139:L145)</f>
        <v>22.5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118" t="s">
        <v>97</v>
      </c>
      <c r="F147" s="119">
        <v>60</v>
      </c>
      <c r="G147" s="120">
        <v>0.8448</v>
      </c>
      <c r="H147" s="121">
        <v>3.6071999999999997</v>
      </c>
      <c r="I147" s="121">
        <v>4.9559999999999995</v>
      </c>
      <c r="J147" s="120">
        <v>55.68</v>
      </c>
      <c r="K147" s="43">
        <v>52</v>
      </c>
      <c r="L147" s="42"/>
    </row>
    <row r="148" spans="1:12" ht="15" x14ac:dyDescent="0.25">
      <c r="A148" s="23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30" x14ac:dyDescent="0.25">
      <c r="A149" s="23"/>
      <c r="B149" s="15"/>
      <c r="C149" s="11"/>
      <c r="D149" s="7" t="s">
        <v>28</v>
      </c>
      <c r="E149" s="89" t="s">
        <v>80</v>
      </c>
      <c r="F149" s="103" t="s">
        <v>75</v>
      </c>
      <c r="G149" s="95">
        <v>10.52</v>
      </c>
      <c r="H149" s="108">
        <v>6.75</v>
      </c>
      <c r="I149" s="108">
        <v>21.9</v>
      </c>
      <c r="J149" s="95">
        <v>182.9</v>
      </c>
      <c r="K149" s="43">
        <v>295</v>
      </c>
      <c r="L149" s="42"/>
    </row>
    <row r="150" spans="1:12" ht="15" x14ac:dyDescent="0.25">
      <c r="A150" s="23"/>
      <c r="B150" s="15"/>
      <c r="C150" s="11"/>
      <c r="D150" s="7" t="s">
        <v>29</v>
      </c>
      <c r="E150" s="92" t="s">
        <v>81</v>
      </c>
      <c r="F150" s="107">
        <v>180</v>
      </c>
      <c r="G150" s="87">
        <v>3.6774</v>
      </c>
      <c r="H150" s="87">
        <v>5.7617999999999991</v>
      </c>
      <c r="I150" s="87">
        <v>20.526800000000001</v>
      </c>
      <c r="J150" s="87">
        <v>154.69999999999999</v>
      </c>
      <c r="K150" s="43">
        <v>312</v>
      </c>
      <c r="L150" s="42"/>
    </row>
    <row r="151" spans="1:12" ht="15" x14ac:dyDescent="0.25">
      <c r="A151" s="23"/>
      <c r="B151" s="15"/>
      <c r="C151" s="11"/>
      <c r="D151" s="7" t="s">
        <v>30</v>
      </c>
      <c r="E151" s="92" t="s">
        <v>57</v>
      </c>
      <c r="F151" s="93">
        <v>200</v>
      </c>
      <c r="G151" s="87">
        <v>7.0000000000000007E-2</v>
      </c>
      <c r="H151" s="87">
        <v>0.02</v>
      </c>
      <c r="I151" s="87">
        <v>10</v>
      </c>
      <c r="J151" s="87">
        <v>40</v>
      </c>
      <c r="K151" s="43">
        <v>376</v>
      </c>
      <c r="L151" s="42"/>
    </row>
    <row r="152" spans="1:12" ht="15" x14ac:dyDescent="0.25">
      <c r="A152" s="23"/>
      <c r="B152" s="15"/>
      <c r="C152" s="11"/>
      <c r="D152" s="7" t="s">
        <v>31</v>
      </c>
      <c r="E152" s="92" t="s">
        <v>58</v>
      </c>
      <c r="F152" s="107">
        <v>20</v>
      </c>
      <c r="G152" s="87">
        <v>1.5199999999999998</v>
      </c>
      <c r="H152" s="87">
        <v>0.15999999999999998</v>
      </c>
      <c r="I152" s="87">
        <v>9.8399999999999981</v>
      </c>
      <c r="J152" s="87">
        <v>47</v>
      </c>
      <c r="K152" s="43"/>
      <c r="L152" s="42"/>
    </row>
    <row r="153" spans="1:12" ht="15" x14ac:dyDescent="0.25">
      <c r="A153" s="23"/>
      <c r="B153" s="15"/>
      <c r="C153" s="11"/>
      <c r="D153" s="7" t="s">
        <v>32</v>
      </c>
      <c r="E153" s="89" t="s">
        <v>53</v>
      </c>
      <c r="F153" s="94">
        <v>20</v>
      </c>
      <c r="G153" s="95">
        <v>1.32</v>
      </c>
      <c r="H153" s="95">
        <v>0.24</v>
      </c>
      <c r="I153" s="95">
        <v>7.9200000000000008</v>
      </c>
      <c r="J153" s="95">
        <v>39.6</v>
      </c>
      <c r="K153" s="43"/>
      <c r="L153" s="42"/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>
        <v>64.19</v>
      </c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480</v>
      </c>
      <c r="G156" s="19">
        <f t="shared" ref="G156:J156" si="74">SUM(G147:G155)</f>
        <v>17.952200000000001</v>
      </c>
      <c r="H156" s="19">
        <f t="shared" si="74"/>
        <v>16.538999999999998</v>
      </c>
      <c r="I156" s="19">
        <f t="shared" si="74"/>
        <v>75.142800000000008</v>
      </c>
      <c r="J156" s="19">
        <f t="shared" si="74"/>
        <v>519.88</v>
      </c>
      <c r="K156" s="25"/>
      <c r="L156" s="19">
        <f t="shared" ref="L156" si="75">SUM(L147:L155)</f>
        <v>64.19</v>
      </c>
    </row>
    <row r="157" spans="1:12" ht="15.75" thickBot="1" x14ac:dyDescent="0.25">
      <c r="A157" s="29">
        <f>A139</f>
        <v>2</v>
      </c>
      <c r="B157" s="30">
        <f>B139</f>
        <v>3</v>
      </c>
      <c r="C157" s="125" t="s">
        <v>4</v>
      </c>
      <c r="D157" s="126"/>
      <c r="E157" s="31"/>
      <c r="F157" s="32">
        <f>F146+F156</f>
        <v>975</v>
      </c>
      <c r="G157" s="32">
        <f t="shared" ref="G157" si="76">G146+G156</f>
        <v>26.194200000000002</v>
      </c>
      <c r="H157" s="32">
        <f t="shared" ref="H157" si="77">H146+H156</f>
        <v>26.048999999999999</v>
      </c>
      <c r="I157" s="32">
        <f t="shared" ref="I157" si="78">I146+I156</f>
        <v>121.03280000000001</v>
      </c>
      <c r="J157" s="32">
        <f t="shared" ref="J157:L157" si="79">J146+J156</f>
        <v>829.59999999999991</v>
      </c>
      <c r="K157" s="32"/>
      <c r="L157" s="32">
        <f t="shared" si="79"/>
        <v>86.69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82" t="s">
        <v>86</v>
      </c>
      <c r="F158" s="75">
        <v>261</v>
      </c>
      <c r="G158" s="76">
        <v>4.53667</v>
      </c>
      <c r="H158" s="76">
        <v>4.1170299999999997</v>
      </c>
      <c r="I158" s="76">
        <v>16.95195</v>
      </c>
      <c r="J158" s="76">
        <v>135.571</v>
      </c>
      <c r="K158" s="40">
        <v>105</v>
      </c>
      <c r="L158" s="39"/>
    </row>
    <row r="159" spans="1:12" ht="15" x14ac:dyDescent="0.25">
      <c r="A159" s="23"/>
      <c r="B159" s="15"/>
      <c r="C159" s="11"/>
      <c r="D159" s="6"/>
      <c r="E159" s="82"/>
      <c r="F159" s="75"/>
      <c r="G159" s="76"/>
      <c r="H159" s="76"/>
      <c r="I159" s="76"/>
      <c r="J159" s="76"/>
      <c r="K159" s="43"/>
      <c r="L159" s="42"/>
    </row>
    <row r="160" spans="1:12" ht="15" x14ac:dyDescent="0.25">
      <c r="A160" s="23"/>
      <c r="B160" s="15"/>
      <c r="C160" s="11"/>
      <c r="D160" s="7" t="s">
        <v>22</v>
      </c>
      <c r="E160" s="80" t="s">
        <v>87</v>
      </c>
      <c r="F160" s="75">
        <v>200</v>
      </c>
      <c r="G160" s="77">
        <v>0.13</v>
      </c>
      <c r="H160" s="77">
        <v>0.02</v>
      </c>
      <c r="I160" s="77">
        <v>10.199999999999999</v>
      </c>
      <c r="J160" s="76">
        <v>42</v>
      </c>
      <c r="K160" s="43">
        <v>377</v>
      </c>
      <c r="L160" s="42"/>
    </row>
    <row r="161" spans="1:12" ht="15" x14ac:dyDescent="0.25">
      <c r="A161" s="23"/>
      <c r="B161" s="15"/>
      <c r="C161" s="11"/>
      <c r="D161" s="7" t="s">
        <v>23</v>
      </c>
      <c r="E161" s="81" t="s">
        <v>53</v>
      </c>
      <c r="F161" s="78">
        <v>30</v>
      </c>
      <c r="G161" s="76">
        <v>1.98</v>
      </c>
      <c r="H161" s="76">
        <v>0.36</v>
      </c>
      <c r="I161" s="76">
        <v>11.88</v>
      </c>
      <c r="J161" s="76">
        <v>59.4</v>
      </c>
      <c r="K161" s="43"/>
      <c r="L161" s="42"/>
    </row>
    <row r="162" spans="1:12" ht="15" x14ac:dyDescent="0.2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>
        <v>22.5</v>
      </c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491</v>
      </c>
      <c r="G165" s="19">
        <f t="shared" ref="G165:J165" si="80">SUM(G158:G164)</f>
        <v>6.6466700000000003</v>
      </c>
      <c r="H165" s="19">
        <f t="shared" si="80"/>
        <v>4.4970299999999996</v>
      </c>
      <c r="I165" s="19">
        <f t="shared" si="80"/>
        <v>39.031950000000002</v>
      </c>
      <c r="J165" s="19">
        <f t="shared" si="80"/>
        <v>236.971</v>
      </c>
      <c r="K165" s="25"/>
      <c r="L165" s="19">
        <f t="shared" ref="L165" si="81">SUM(L158:L164)</f>
        <v>22.5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118" t="s">
        <v>98</v>
      </c>
      <c r="F166" s="119">
        <v>100</v>
      </c>
      <c r="G166" s="122">
        <v>0.4</v>
      </c>
      <c r="H166" s="123">
        <v>0.4</v>
      </c>
      <c r="I166" s="124">
        <v>9.8000000000000007</v>
      </c>
      <c r="J166" s="124">
        <v>47</v>
      </c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3"/>
      <c r="B168" s="15"/>
      <c r="C168" s="11"/>
      <c r="D168" s="7" t="s">
        <v>28</v>
      </c>
      <c r="E168" s="92" t="s">
        <v>82</v>
      </c>
      <c r="F168" s="93">
        <v>100</v>
      </c>
      <c r="G168" s="87">
        <v>7.2838000000000003</v>
      </c>
      <c r="H168" s="87">
        <v>11.7904</v>
      </c>
      <c r="I168" s="87">
        <v>8.7376000000000005</v>
      </c>
      <c r="J168" s="87">
        <v>123.99</v>
      </c>
      <c r="K168" s="43">
        <v>279</v>
      </c>
      <c r="L168" s="42"/>
    </row>
    <row r="169" spans="1:12" ht="15" x14ac:dyDescent="0.25">
      <c r="A169" s="23"/>
      <c r="B169" s="15"/>
      <c r="C169" s="11"/>
      <c r="D169" s="7" t="s">
        <v>29</v>
      </c>
      <c r="E169" s="89" t="s">
        <v>83</v>
      </c>
      <c r="F169" s="103" t="s">
        <v>84</v>
      </c>
      <c r="G169" s="59">
        <f>G168*180/183</f>
        <v>7.1643934426229512</v>
      </c>
      <c r="H169" s="59">
        <f t="shared" ref="H169:J169" si="82">H168*180/183</f>
        <v>11.59711475409836</v>
      </c>
      <c r="I169" s="59">
        <f t="shared" si="82"/>
        <v>8.5943606557377059</v>
      </c>
      <c r="J169" s="59">
        <f t="shared" si="82"/>
        <v>121.95737704918034</v>
      </c>
      <c r="K169" s="43">
        <v>203</v>
      </c>
      <c r="L169" s="42"/>
    </row>
    <row r="170" spans="1:12" ht="15" x14ac:dyDescent="0.25">
      <c r="A170" s="23"/>
      <c r="B170" s="15"/>
      <c r="C170" s="11"/>
      <c r="D170" s="7" t="s">
        <v>30</v>
      </c>
      <c r="E170" s="89" t="s">
        <v>85</v>
      </c>
      <c r="F170" s="90">
        <v>200</v>
      </c>
      <c r="G170" s="109">
        <v>0.67800000000000005</v>
      </c>
      <c r="H170" s="109">
        <v>0.27799999999999997</v>
      </c>
      <c r="I170" s="109">
        <v>10.780000000000001</v>
      </c>
      <c r="J170" s="109">
        <v>48.2</v>
      </c>
      <c r="K170" s="43">
        <v>388</v>
      </c>
      <c r="L170" s="42"/>
    </row>
    <row r="171" spans="1:12" ht="15" x14ac:dyDescent="0.25">
      <c r="A171" s="23"/>
      <c r="B171" s="15"/>
      <c r="C171" s="11"/>
      <c r="D171" s="7" t="s">
        <v>31</v>
      </c>
      <c r="E171" s="92" t="s">
        <v>58</v>
      </c>
      <c r="F171" s="107">
        <v>20</v>
      </c>
      <c r="G171" s="87">
        <v>2.6599999999999997</v>
      </c>
      <c r="H171" s="87">
        <v>0.27999999999999997</v>
      </c>
      <c r="I171" s="87">
        <v>17.219999999999995</v>
      </c>
      <c r="J171" s="87">
        <v>82.25</v>
      </c>
      <c r="K171" s="43"/>
      <c r="L171" s="42"/>
    </row>
    <row r="172" spans="1:12" ht="15" x14ac:dyDescent="0.25">
      <c r="A172" s="23"/>
      <c r="B172" s="15"/>
      <c r="C172" s="11"/>
      <c r="D172" s="7" t="s">
        <v>32</v>
      </c>
      <c r="E172" s="92" t="s">
        <v>53</v>
      </c>
      <c r="F172" s="107">
        <v>20</v>
      </c>
      <c r="G172" s="87">
        <v>2.3100000000000005</v>
      </c>
      <c r="H172" s="87">
        <v>0.42</v>
      </c>
      <c r="I172" s="87">
        <v>13.860000000000001</v>
      </c>
      <c r="J172" s="87">
        <v>69.3</v>
      </c>
      <c r="K172" s="43"/>
      <c r="L172" s="42"/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>
        <v>64.19</v>
      </c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440</v>
      </c>
      <c r="G175" s="19">
        <f t="shared" ref="G175:J175" si="83">SUM(G166:G174)</f>
        <v>20.496193442622953</v>
      </c>
      <c r="H175" s="19">
        <f t="shared" si="83"/>
        <v>24.765514754098362</v>
      </c>
      <c r="I175" s="19">
        <f t="shared" si="83"/>
        <v>68.991960655737699</v>
      </c>
      <c r="J175" s="19">
        <f t="shared" si="83"/>
        <v>492.69737704918032</v>
      </c>
      <c r="K175" s="25"/>
      <c r="L175" s="19">
        <f t="shared" ref="L175" si="84">SUM(L166:L174)</f>
        <v>64.19</v>
      </c>
    </row>
    <row r="176" spans="1:12" ht="15.75" thickBot="1" x14ac:dyDescent="0.25">
      <c r="A176" s="29">
        <f>A158</f>
        <v>2</v>
      </c>
      <c r="B176" s="30">
        <f>B158</f>
        <v>4</v>
      </c>
      <c r="C176" s="125" t="s">
        <v>4</v>
      </c>
      <c r="D176" s="126"/>
      <c r="E176" s="31"/>
      <c r="F176" s="32">
        <f>F165+F175</f>
        <v>931</v>
      </c>
      <c r="G176" s="32">
        <f t="shared" ref="G176" si="85">G165+G175</f>
        <v>27.142863442622954</v>
      </c>
      <c r="H176" s="32">
        <f t="shared" ref="H176" si="86">H165+H175</f>
        <v>29.262544754098361</v>
      </c>
      <c r="I176" s="32">
        <f t="shared" ref="I176" si="87">I165+I175</f>
        <v>108.02391065573769</v>
      </c>
      <c r="J176" s="32">
        <f t="shared" ref="J176:L176" si="88">J165+J175</f>
        <v>729.66837704918032</v>
      </c>
      <c r="K176" s="32"/>
      <c r="L176" s="32">
        <f t="shared" si="88"/>
        <v>86.69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79" t="s">
        <v>91</v>
      </c>
      <c r="F177" s="75">
        <v>260</v>
      </c>
      <c r="G177" s="114">
        <v>5.6449999999999996</v>
      </c>
      <c r="H177" s="114">
        <v>6.1025000000000009</v>
      </c>
      <c r="I177" s="114">
        <v>11.62</v>
      </c>
      <c r="J177" s="114">
        <v>132.55000000000001</v>
      </c>
      <c r="K177" s="40"/>
      <c r="L177" s="39"/>
    </row>
    <row r="178" spans="1:12" ht="15" x14ac:dyDescent="0.25">
      <c r="A178" s="23"/>
      <c r="B178" s="15"/>
      <c r="C178" s="11"/>
      <c r="D178" s="6"/>
      <c r="E178" s="79"/>
      <c r="F178" s="75"/>
      <c r="G178" s="114"/>
      <c r="H178" s="114"/>
      <c r="I178" s="114"/>
      <c r="J178" s="114"/>
      <c r="K178" s="43"/>
      <c r="L178" s="42"/>
    </row>
    <row r="179" spans="1:12" ht="15" x14ac:dyDescent="0.25">
      <c r="A179" s="23"/>
      <c r="B179" s="15"/>
      <c r="C179" s="11"/>
      <c r="D179" s="7" t="s">
        <v>22</v>
      </c>
      <c r="E179" s="83" t="s">
        <v>92</v>
      </c>
      <c r="F179" s="75">
        <v>200</v>
      </c>
      <c r="G179" s="76">
        <v>1</v>
      </c>
      <c r="H179" s="76">
        <v>0</v>
      </c>
      <c r="I179" s="76">
        <v>20.2</v>
      </c>
      <c r="J179" s="76">
        <v>84.8</v>
      </c>
      <c r="K179" s="43"/>
      <c r="L179" s="42"/>
    </row>
    <row r="180" spans="1:12" ht="15" x14ac:dyDescent="0.25">
      <c r="A180" s="23"/>
      <c r="B180" s="15"/>
      <c r="C180" s="11"/>
      <c r="D180" s="7" t="s">
        <v>23</v>
      </c>
      <c r="E180" s="81" t="s">
        <v>53</v>
      </c>
      <c r="F180" s="78">
        <v>30</v>
      </c>
      <c r="G180" s="76">
        <v>1.98</v>
      </c>
      <c r="H180" s="76">
        <v>0.36</v>
      </c>
      <c r="I180" s="76">
        <v>11.88</v>
      </c>
      <c r="J180" s="76">
        <v>59.4</v>
      </c>
      <c r="K180" s="43"/>
      <c r="L180" s="42"/>
    </row>
    <row r="181" spans="1:12" ht="15" x14ac:dyDescent="0.25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>
        <v>22.5</v>
      </c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490</v>
      </c>
      <c r="G184" s="19">
        <f t="shared" ref="G184:J184" si="89">SUM(G177:G183)</f>
        <v>8.625</v>
      </c>
      <c r="H184" s="19">
        <f t="shared" si="89"/>
        <v>6.4625000000000012</v>
      </c>
      <c r="I184" s="19">
        <f t="shared" si="89"/>
        <v>43.7</v>
      </c>
      <c r="J184" s="19">
        <f t="shared" si="89"/>
        <v>276.75</v>
      </c>
      <c r="K184" s="25"/>
      <c r="L184" s="19">
        <f t="shared" ref="L184" si="90">SUM(L177:L183)</f>
        <v>22.5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62" t="s">
        <v>99</v>
      </c>
      <c r="F185" s="71">
        <v>60</v>
      </c>
      <c r="G185" s="64">
        <v>7.0299999999999994</v>
      </c>
      <c r="H185" s="64">
        <v>7.94</v>
      </c>
      <c r="I185" s="64">
        <v>19.75</v>
      </c>
      <c r="J185" s="64">
        <v>178.5</v>
      </c>
      <c r="K185" s="43">
        <v>3</v>
      </c>
      <c r="L185" s="42"/>
    </row>
    <row r="186" spans="1:12" ht="15" x14ac:dyDescent="0.25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7" t="s">
        <v>28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29</v>
      </c>
      <c r="E188" s="92" t="s">
        <v>88</v>
      </c>
      <c r="F188" s="86" t="s">
        <v>101</v>
      </c>
      <c r="G188" s="87">
        <v>12.33</v>
      </c>
      <c r="H188" s="87">
        <v>13.275</v>
      </c>
      <c r="I188" s="87">
        <v>46.58</v>
      </c>
      <c r="J188" s="87">
        <v>346.67</v>
      </c>
      <c r="K188" s="43"/>
      <c r="L188" s="42"/>
    </row>
    <row r="189" spans="1:12" ht="15" x14ac:dyDescent="0.25">
      <c r="A189" s="23"/>
      <c r="B189" s="15"/>
      <c r="C189" s="11"/>
      <c r="D189" s="7" t="s">
        <v>30</v>
      </c>
      <c r="E189" s="92" t="s">
        <v>89</v>
      </c>
      <c r="F189" s="93">
        <v>200</v>
      </c>
      <c r="G189" s="110">
        <v>0.24000000000000002</v>
      </c>
      <c r="H189" s="110">
        <v>9.0000000000000011E-2</v>
      </c>
      <c r="I189" s="111">
        <v>12</v>
      </c>
      <c r="J189" s="112">
        <v>54.2</v>
      </c>
      <c r="K189" s="43"/>
      <c r="L189" s="42"/>
    </row>
    <row r="190" spans="1:12" ht="15" x14ac:dyDescent="0.25">
      <c r="A190" s="23"/>
      <c r="B190" s="15"/>
      <c r="C190" s="11"/>
      <c r="D190" s="7" t="s">
        <v>31</v>
      </c>
      <c r="E190" s="89" t="s">
        <v>90</v>
      </c>
      <c r="F190" s="90">
        <v>40</v>
      </c>
      <c r="G190" s="113">
        <v>1.7</v>
      </c>
      <c r="H190" s="113">
        <v>3.7</v>
      </c>
      <c r="I190" s="113">
        <v>2.85</v>
      </c>
      <c r="J190" s="113">
        <v>21.5</v>
      </c>
      <c r="K190" s="43"/>
      <c r="L190" s="42"/>
    </row>
    <row r="191" spans="1:12" ht="15" x14ac:dyDescent="0.25">
      <c r="A191" s="23"/>
      <c r="B191" s="15"/>
      <c r="C191" s="11"/>
      <c r="D191" s="7" t="s">
        <v>32</v>
      </c>
      <c r="E191" s="89" t="s">
        <v>53</v>
      </c>
      <c r="F191" s="94">
        <v>20</v>
      </c>
      <c r="G191" s="95">
        <v>1.32</v>
      </c>
      <c r="H191" s="95">
        <v>0.24</v>
      </c>
      <c r="I191" s="95">
        <v>7.9200000000000008</v>
      </c>
      <c r="J191" s="95">
        <v>39.6</v>
      </c>
      <c r="K191" s="43"/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>
        <v>64.19</v>
      </c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320</v>
      </c>
      <c r="G194" s="19">
        <f t="shared" ref="G194:J194" si="91">SUM(G185:G193)</f>
        <v>22.619999999999997</v>
      </c>
      <c r="H194" s="19">
        <f t="shared" si="91"/>
        <v>25.244999999999997</v>
      </c>
      <c r="I194" s="19">
        <f t="shared" si="91"/>
        <v>89.1</v>
      </c>
      <c r="J194" s="19">
        <f t="shared" si="91"/>
        <v>640.47000000000014</v>
      </c>
      <c r="K194" s="25"/>
      <c r="L194" s="19">
        <f t="shared" ref="L194" si="92">SUM(L185:L193)</f>
        <v>64.19</v>
      </c>
    </row>
    <row r="195" spans="1:12" ht="15" x14ac:dyDescent="0.2">
      <c r="A195" s="29">
        <f>A177</f>
        <v>2</v>
      </c>
      <c r="B195" s="30">
        <f>B177</f>
        <v>5</v>
      </c>
      <c r="C195" s="125" t="s">
        <v>4</v>
      </c>
      <c r="D195" s="126"/>
      <c r="E195" s="31"/>
      <c r="F195" s="32">
        <f>F184+F194</f>
        <v>810</v>
      </c>
      <c r="G195" s="32">
        <f t="shared" ref="G195" si="93">G184+G194</f>
        <v>31.244999999999997</v>
      </c>
      <c r="H195" s="32">
        <f t="shared" ref="H195" si="94">H184+H194</f>
        <v>31.7075</v>
      </c>
      <c r="I195" s="32">
        <f t="shared" ref="I195" si="95">I184+I194</f>
        <v>132.80000000000001</v>
      </c>
      <c r="J195" s="32">
        <f t="shared" ref="J195:L195" si="96">J184+J194</f>
        <v>917.22000000000014</v>
      </c>
      <c r="K195" s="32"/>
      <c r="L195" s="32">
        <f t="shared" si="96"/>
        <v>86.69</v>
      </c>
    </row>
    <row r="196" spans="1:12" x14ac:dyDescent="0.2">
      <c r="A196" s="27"/>
      <c r="B196" s="28"/>
      <c r="C196" s="127" t="s">
        <v>5</v>
      </c>
      <c r="D196" s="127"/>
      <c r="E196" s="127"/>
      <c r="F196" s="34">
        <f>(F24+F43+F62+F81+F100+F119+F138+F157+F176+F195)/(IF(F24=0,0,1)+IF(F43=0,0,1)+IF(F62=0,0,1)+IF(F81=0,0,1)+IF(F100=0,0,1)+IF(F119=0,0,1)+IF(F138=0,0,1)+IF(F157=0,0,1)+IF(F176=0,0,1)+IF(F195=0,0,1))</f>
        <v>976.3</v>
      </c>
      <c r="G196" s="34">
        <f t="shared" ref="G196:J196" si="97">(G24+G43+G62+G81+G100+G119+G138+G157+G176+G195)/(IF(G24=0,0,1)+IF(G43=0,0,1)+IF(G62=0,0,1)+IF(G81=0,0,1)+IF(G100=0,0,1)+IF(G119=0,0,1)+IF(G138=0,0,1)+IF(G157=0,0,1)+IF(G176=0,0,1)+IF(G195=0,0,1))</f>
        <v>28.422647597266725</v>
      </c>
      <c r="H196" s="34">
        <f t="shared" si="97"/>
        <v>28.202105695523688</v>
      </c>
      <c r="I196" s="34">
        <f t="shared" si="97"/>
        <v>123.57235428189253</v>
      </c>
      <c r="J196" s="34">
        <f t="shared" si="97"/>
        <v>869.00398020966168</v>
      </c>
      <c r="K196" s="34"/>
      <c r="L196" s="34">
        <f t="shared" ref="L196" si="98">(L24+L43+L62+L81+L100+L119+L138+L157+L176+L195)/(IF(L24=0,0,1)+IF(L43=0,0,1)+IF(L62=0,0,1)+IF(L81=0,0,1)+IF(L100=0,0,1)+IF(L119=0,0,1)+IF(L138=0,0,1)+IF(L157=0,0,1)+IF(L176=0,0,1)+IF(L195=0,0,1))</f>
        <v>86.690000000000012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2022-05-16T14:23:56Z</dcterms:created>
  <dcterms:modified xsi:type="dcterms:W3CDTF">2023-10-15T14:06:42Z</dcterms:modified>
</cp:coreProperties>
</file>