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VS6\Desktop\новое Елабуга\СЕНТЯБРЬ 2021\"/>
    </mc:Choice>
  </mc:AlternateContent>
  <bookViews>
    <workbookView xWindow="0" yWindow="0" windowWidth="20490" windowHeight="7455"/>
  </bookViews>
  <sheets>
    <sheet name="Меню ГПД 32 руб.!!" sheetId="29" r:id="rId1"/>
  </sheets>
  <calcPr calcId="152511"/>
</workbook>
</file>

<file path=xl/calcChain.xml><?xml version="1.0" encoding="utf-8"?>
<calcChain xmlns="http://schemas.openxmlformats.org/spreadsheetml/2006/main">
  <c r="F36" i="29" l="1"/>
  <c r="G36" i="29"/>
  <c r="H36" i="29"/>
  <c r="I36" i="29"/>
  <c r="J36" i="29"/>
  <c r="K36" i="29"/>
  <c r="L36" i="29"/>
  <c r="M36" i="29"/>
  <c r="N36" i="29"/>
  <c r="O36" i="29"/>
  <c r="P36" i="29"/>
  <c r="E36" i="29"/>
  <c r="F53" i="29"/>
  <c r="G53" i="29"/>
  <c r="H53" i="29"/>
  <c r="J53" i="29"/>
  <c r="K53" i="29"/>
  <c r="N53" i="29"/>
  <c r="O53" i="29"/>
  <c r="P53" i="29"/>
  <c r="C140" i="29"/>
  <c r="F138" i="29"/>
  <c r="G138" i="29"/>
  <c r="H138" i="29"/>
  <c r="I138" i="29"/>
  <c r="J138" i="29"/>
  <c r="K138" i="29"/>
  <c r="L138" i="29"/>
  <c r="M138" i="29"/>
  <c r="N138" i="29"/>
  <c r="O138" i="29"/>
  <c r="P138" i="29"/>
  <c r="E138" i="29"/>
  <c r="F130" i="29"/>
  <c r="G130" i="29"/>
  <c r="H130" i="29"/>
  <c r="I130" i="29"/>
  <c r="J130" i="29"/>
  <c r="K130" i="29"/>
  <c r="L130" i="29"/>
  <c r="M130" i="29"/>
  <c r="N130" i="29"/>
  <c r="O130" i="29"/>
  <c r="P130" i="29"/>
  <c r="E130" i="29"/>
  <c r="F122" i="29"/>
  <c r="G122" i="29"/>
  <c r="H122" i="29"/>
  <c r="I122" i="29"/>
  <c r="J122" i="29"/>
  <c r="K122" i="29"/>
  <c r="L122" i="29"/>
  <c r="M122" i="29"/>
  <c r="N122" i="29"/>
  <c r="O122" i="29"/>
  <c r="P122" i="29"/>
  <c r="E122" i="29"/>
  <c r="F116" i="29"/>
  <c r="G116" i="29"/>
  <c r="H116" i="29"/>
  <c r="I116" i="29"/>
  <c r="J116" i="29"/>
  <c r="K116" i="29"/>
  <c r="L116" i="29"/>
  <c r="M116" i="29"/>
  <c r="N116" i="29"/>
  <c r="O116" i="29"/>
  <c r="P116" i="29"/>
  <c r="E116" i="29"/>
  <c r="F107" i="29"/>
  <c r="G107" i="29"/>
  <c r="H107" i="29"/>
  <c r="I107" i="29"/>
  <c r="J107" i="29"/>
  <c r="K107" i="29"/>
  <c r="L107" i="29"/>
  <c r="M107" i="29"/>
  <c r="N107" i="29"/>
  <c r="O107" i="29"/>
  <c r="P107" i="29"/>
  <c r="E107" i="29"/>
  <c r="C63" i="29"/>
  <c r="C141" i="29" s="1"/>
  <c r="C142" i="29" s="1"/>
  <c r="F61" i="29"/>
  <c r="G61" i="29"/>
  <c r="H61" i="29"/>
  <c r="I61" i="29"/>
  <c r="J61" i="29"/>
  <c r="K61" i="29"/>
  <c r="L61" i="29"/>
  <c r="M61" i="29"/>
  <c r="N61" i="29"/>
  <c r="O61" i="29"/>
  <c r="P61" i="29"/>
  <c r="E61" i="29"/>
  <c r="I53" i="29"/>
  <c r="L53" i="29"/>
  <c r="M53" i="29"/>
  <c r="E53" i="29"/>
  <c r="F45" i="29"/>
  <c r="G45" i="29"/>
  <c r="H45" i="29"/>
  <c r="I45" i="29"/>
  <c r="J45" i="29"/>
  <c r="K45" i="29"/>
  <c r="L45" i="29"/>
  <c r="M45" i="29"/>
  <c r="N45" i="29"/>
  <c r="O45" i="29"/>
  <c r="P45" i="29"/>
  <c r="E45" i="29"/>
  <c r="F19" i="29" l="1"/>
  <c r="G19" i="29"/>
  <c r="H19" i="29"/>
  <c r="I19" i="29"/>
  <c r="J19" i="29"/>
  <c r="K19" i="29"/>
  <c r="L19" i="29"/>
  <c r="M19" i="29"/>
  <c r="N19" i="29"/>
  <c r="O19" i="29"/>
  <c r="P19" i="29"/>
  <c r="E19" i="29"/>
  <c r="F98" i="29" l="1"/>
  <c r="F140" i="29" s="1"/>
  <c r="G98" i="29"/>
  <c r="G140" i="29" s="1"/>
  <c r="H98" i="29"/>
  <c r="H140" i="29" s="1"/>
  <c r="I98" i="29"/>
  <c r="I140" i="29" s="1"/>
  <c r="J98" i="29"/>
  <c r="J140" i="29" s="1"/>
  <c r="K98" i="29"/>
  <c r="K140" i="29" s="1"/>
  <c r="L98" i="29"/>
  <c r="L140" i="29" s="1"/>
  <c r="M98" i="29"/>
  <c r="M140" i="29" s="1"/>
  <c r="N98" i="29"/>
  <c r="N140" i="29" s="1"/>
  <c r="O98" i="29"/>
  <c r="O140" i="29" s="1"/>
  <c r="P98" i="29"/>
  <c r="P140" i="29" s="1"/>
  <c r="E98" i="29"/>
  <c r="E140" i="29" s="1"/>
  <c r="F27" i="29" l="1"/>
  <c r="F63" i="29" s="1"/>
  <c r="F141" i="29" s="1"/>
  <c r="F142" i="29" s="1"/>
  <c r="G27" i="29"/>
  <c r="G63" i="29" s="1"/>
  <c r="G141" i="29" s="1"/>
  <c r="G142" i="29" s="1"/>
  <c r="H27" i="29"/>
  <c r="H63" i="29" s="1"/>
  <c r="H141" i="29" s="1"/>
  <c r="H142" i="29" s="1"/>
  <c r="I27" i="29"/>
  <c r="J27" i="29"/>
  <c r="J63" i="29" s="1"/>
  <c r="J141" i="29" s="1"/>
  <c r="J142" i="29" s="1"/>
  <c r="K27" i="29"/>
  <c r="K63" i="29" s="1"/>
  <c r="K141" i="29" s="1"/>
  <c r="K142" i="29" s="1"/>
  <c r="L27" i="29"/>
  <c r="M27" i="29"/>
  <c r="N27" i="29"/>
  <c r="N63" i="29" s="1"/>
  <c r="N141" i="29" s="1"/>
  <c r="N142" i="29" s="1"/>
  <c r="O27" i="29"/>
  <c r="O63" i="29" s="1"/>
  <c r="O141" i="29" s="1"/>
  <c r="O142" i="29" s="1"/>
  <c r="P27" i="29"/>
  <c r="P63" i="29" s="1"/>
  <c r="P141" i="29" s="1"/>
  <c r="P142" i="29" s="1"/>
  <c r="E27" i="29"/>
  <c r="E63" i="29" s="1"/>
  <c r="E141" i="29" s="1"/>
  <c r="E142" i="29" s="1"/>
  <c r="M63" i="29" l="1"/>
  <c r="M141" i="29" s="1"/>
  <c r="M142" i="29" s="1"/>
  <c r="I63" i="29"/>
  <c r="I141" i="29" s="1"/>
  <c r="I142" i="29" s="1"/>
  <c r="L63" i="29"/>
  <c r="L141" i="29" s="1"/>
  <c r="L142" i="29" s="1"/>
</calcChain>
</file>

<file path=xl/sharedStrings.xml><?xml version="1.0" encoding="utf-8"?>
<sst xmlns="http://schemas.openxmlformats.org/spreadsheetml/2006/main" count="196" uniqueCount="105">
  <si>
    <t>Энер.ценность (ККАЛ)</t>
  </si>
  <si>
    <t>Чай с сахаром</t>
  </si>
  <si>
    <t>1 неделя</t>
  </si>
  <si>
    <t>№ Сб.рец</t>
  </si>
  <si>
    <t>Наименование продуктов</t>
  </si>
  <si>
    <t>Белки</t>
  </si>
  <si>
    <t>Жиры</t>
  </si>
  <si>
    <t>Угл-ды</t>
  </si>
  <si>
    <t>В1</t>
  </si>
  <si>
    <t>С</t>
  </si>
  <si>
    <t>А</t>
  </si>
  <si>
    <t>Е</t>
  </si>
  <si>
    <t>Са</t>
  </si>
  <si>
    <t>Р</t>
  </si>
  <si>
    <t>Mg</t>
  </si>
  <si>
    <t>Fe</t>
  </si>
  <si>
    <t>20/20</t>
  </si>
  <si>
    <t>Итого:</t>
  </si>
  <si>
    <t>ВТОРНИК</t>
  </si>
  <si>
    <t>СРЕДА</t>
  </si>
  <si>
    <t>ЧЕТВЕРГ</t>
  </si>
  <si>
    <t>ПЯТНИЦА</t>
  </si>
  <si>
    <t>Меню дополнительного питания</t>
  </si>
  <si>
    <t>СУББОТА</t>
  </si>
  <si>
    <t>2 неделя</t>
  </si>
  <si>
    <t>Всего:</t>
  </si>
  <si>
    <t>Всего за 12 дней:</t>
  </si>
  <si>
    <t>В среднем на 1 учащегося в день</t>
  </si>
  <si>
    <t>Всего за 6 дней:</t>
  </si>
  <si>
    <t>Директор ООО"АБК-Пэймент"</t>
  </si>
  <si>
    <t>Рахматуллин Р.Р.</t>
  </si>
  <si>
    <t>Утверждаю____________</t>
  </si>
  <si>
    <t>Выход,г</t>
  </si>
  <si>
    <t>Кисель</t>
  </si>
  <si>
    <t>250/15</t>
  </si>
  <si>
    <t>Печенье</t>
  </si>
  <si>
    <t>Рагу из птицы</t>
  </si>
  <si>
    <t>50/200</t>
  </si>
  <si>
    <t>Напиток из яблок</t>
  </si>
  <si>
    <t>55/50</t>
  </si>
  <si>
    <t xml:space="preserve">Каша гречневая рассыпчатая </t>
  </si>
  <si>
    <t>Биточки рыбные в сметанном соусе</t>
  </si>
  <si>
    <t>80/20</t>
  </si>
  <si>
    <t>Суп картофельный с горохом с мясными фрикадельками</t>
  </si>
  <si>
    <t>250/10/7</t>
  </si>
  <si>
    <t>Суп картофельный с мясными фрикадельками</t>
  </si>
  <si>
    <t>Фрикадельки мясные  в томатно-сметанном соусе</t>
  </si>
  <si>
    <t xml:space="preserve">Согласовано </t>
  </si>
  <si>
    <t>Руководитель образовательного</t>
  </si>
  <si>
    <t>учреждения</t>
  </si>
  <si>
    <t>№ 289 Сбор.рец. На прод-ию для обуч. Во всех образ.учреж-Дели 2017</t>
  </si>
  <si>
    <t>№ 102,105 Сбор.рец. На прод-ию для обуч. Во всех образ.учреж-Дели 2017</t>
  </si>
  <si>
    <t>№ 376 Сбор.рец. На прод-ию для обуч. Во всех образ.учреж-Дели 2017</t>
  </si>
  <si>
    <t>ТТК</t>
  </si>
  <si>
    <t>№ 377 Сбор.рец. На прод-ию для обуч. Во всех образ.учреж-Дели 2017</t>
  </si>
  <si>
    <t>№ 98 Сбор.рец. На прод-ию для обуч. Во всех образ.учреж-Дели 2017</t>
  </si>
  <si>
    <t>Суп крестьянский с крупой с птицей,со сметаной</t>
  </si>
  <si>
    <t>табл 6 стр 134,144,Хим. Состав и калорийность российских продуктов питания Дели + 2012</t>
  </si>
  <si>
    <t>табл 6 стр,144,Хим. Состав и калорийность российских продуктов питания Дели + 2012</t>
  </si>
  <si>
    <t>Хлеб ржаной/пшеничный</t>
  </si>
  <si>
    <t>Хлеб ржаной</t>
  </si>
  <si>
    <t>250/10/10</t>
  </si>
  <si>
    <t>Бутерброд с маслом</t>
  </si>
  <si>
    <t>ПОНЕДЕЛЬНИК</t>
  </si>
  <si>
    <t>190/10</t>
  </si>
  <si>
    <t>Чай с сахаром и лимоном</t>
  </si>
  <si>
    <t>185/10/5</t>
  </si>
  <si>
    <t>Компот из свежемороженных фруктов</t>
  </si>
  <si>
    <t>№ 344 Сбор.рец. На прод-ию для обуч. Во всех образ.учреж-Дели 2017</t>
  </si>
  <si>
    <t xml:space="preserve">Котлеты из мяса кур в томатном соусе </t>
  </si>
  <si>
    <t>180/3</t>
  </si>
  <si>
    <t xml:space="preserve">№ 294Сбор.рец. На прод-ию для обуч. Во всех образ.учреж-Дели 2017; №366  дошкольн. 2016г </t>
  </si>
  <si>
    <t>№ 171 Сбор.рец. На прод-ию для обуч. Во всех образ.учреж-Дели 2017</t>
  </si>
  <si>
    <t>Котлеты домашние</t>
  </si>
  <si>
    <t>№ 271 Сбор.рец. На прод-ию для обуч. Во всех образ.учреж-Дели 2017</t>
  </si>
  <si>
    <t>№ 304 Сбор.рец. На прод-ию для обуч. Во всех образ.учреж-Дели 2017</t>
  </si>
  <si>
    <t>табл 6 стр 136 Дели +2012</t>
  </si>
  <si>
    <t>Напиток из замороженной черной смородины</t>
  </si>
  <si>
    <t>ТТК составлена на основании акта проработки 2019 г от 29.10.19</t>
  </si>
  <si>
    <t>№ 280,331 Сбор.рец. На прод-ию для обуч. Во всех образ.учреж-Дели 2017</t>
  </si>
  <si>
    <t>Компот из свежих яблок</t>
  </si>
  <si>
    <t>№ 342 Сбор.рец. На прод-ию для обуч. Во всех образ.учреж-Дели 2017</t>
  </si>
  <si>
    <t>№ 234,330 Сбор.рец. На прод-ию для обуч. Во всех образ.учреж-Дели 2017</t>
  </si>
  <si>
    <t>Макароны отварные с маслом сливочным</t>
  </si>
  <si>
    <t>№ 203 Сбор.рец. На прод-ию для обуч. Во всех образ.учреж-Дели 2017</t>
  </si>
  <si>
    <t>Жаркое из птицы</t>
  </si>
  <si>
    <t>50/150</t>
  </si>
  <si>
    <t>ТТК акт проработки от 25.12.2019</t>
  </si>
  <si>
    <t>№ 1 Сбор.рец. На прод-ию для обуч. Во всех образ.учреж-Дели 2017</t>
  </si>
  <si>
    <t>Напиток из апельсинов</t>
  </si>
  <si>
    <t>ТТК № 310 от 25.12.2019г</t>
  </si>
  <si>
    <t>№ 97,105Сбор.рец. На прод-ию для обуч. Во всех образ.учреж-Дели 2017</t>
  </si>
  <si>
    <t>Примерное  цикличное двенадцатидневное меню группы продленного дня для учащихся образовательных учреждений                                                                  Елабужского муниципального района РТ</t>
  </si>
  <si>
    <t>Булочка "Детская"</t>
  </si>
  <si>
    <t>Каша гречневая рассыпчатая</t>
  </si>
  <si>
    <t>Рис отварной с маслом сливочным</t>
  </si>
  <si>
    <t>Вафли</t>
  </si>
  <si>
    <t>№ 96,105 Сбор.рец. На прод-ию для обуч. Во всех образ.учреж-Дели 2017</t>
  </si>
  <si>
    <t>Рассольник ленинградский с мясными фрикадельками,со сметаной</t>
  </si>
  <si>
    <t>250/22/10</t>
  </si>
  <si>
    <t>Суп молочный с пшенной крупой</t>
  </si>
  <si>
    <t>№ 96,288 Сбор.рец. На прод-ию для обуч. Во всех образ.учреж-Дели 2017</t>
  </si>
  <si>
    <t>№ 121 Сбор.рец. На прод-ию для обуч. Во всех образ.учреж-Дели 2017</t>
  </si>
  <si>
    <t>250/22</t>
  </si>
  <si>
    <t>Стоимость,руб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</si>
</sst>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₽_-;\-* #,##0.00\ _₽_-;_-* &quot;-&quot;??\ _₽_-;_-@_-"/>
    <numFmt numFmtId="164" formatCode="0.0"/>
    <numFmt numFmtId="165" formatCode="_-* #,##0\ _₽_-;\-* #,##0\ _₽_-;_-* &quot;-&quot;??\ _₽_-;_-@_-"/>
    <numFmt numFmtId="166" formatCode="#,##0.00_ ;\-#,##0.00\ "/>
  </numFmts>
  <fonts count="21" x14ac:knownFonts="1">
    <font>
      <sz val="10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4"/>
      <color theme="1"/>
      <name val="Times New Roman"/>
      <family val="1"/>
      <charset val="204"/>
    </font>
    <font>
      <b/>
      <sz val="14"/>
      <name val="Times New Roman"/>
      <family val="1"/>
      <charset val="204"/>
    </font>
    <font>
      <sz val="14"/>
      <name val="Times New Roman"/>
      <family val="1"/>
      <charset val="204"/>
    </font>
    <font>
      <sz val="16"/>
      <name val="Times New Roman"/>
      <family val="1"/>
      <charset val="204"/>
    </font>
    <font>
      <sz val="16"/>
      <color theme="1"/>
      <name val="Times New Roman"/>
      <family val="1"/>
      <charset val="204"/>
    </font>
    <font>
      <b/>
      <sz val="16"/>
      <name val="Times New Roman"/>
      <family val="1"/>
      <charset val="204"/>
    </font>
    <font>
      <b/>
      <sz val="20"/>
      <name val="Times New Roman"/>
      <family val="1"/>
      <charset val="204"/>
    </font>
    <font>
      <sz val="20"/>
      <name val="Times New Roman"/>
      <family val="1"/>
      <charset val="204"/>
    </font>
    <font>
      <sz val="20"/>
      <color theme="1"/>
      <name val="Times New Roman"/>
      <family val="1"/>
      <charset val="204"/>
    </font>
    <font>
      <b/>
      <sz val="20"/>
      <color rgb="FFFF0000"/>
      <name val="Times New Roman"/>
      <family val="1"/>
      <charset val="204"/>
    </font>
    <font>
      <sz val="20"/>
      <color rgb="FFFF0000"/>
      <name val="Times New Roman"/>
      <family val="1"/>
      <charset val="204"/>
    </font>
    <font>
      <sz val="11"/>
      <name val="Times New Roman"/>
      <family val="1"/>
      <charset val="204"/>
    </font>
    <font>
      <sz val="10"/>
      <name val="Times New Roman"/>
      <family val="1"/>
      <charset val="204"/>
    </font>
    <font>
      <sz val="20"/>
      <color theme="1"/>
      <name val="Calibri"/>
      <family val="2"/>
      <charset val="204"/>
      <scheme val="minor"/>
    </font>
    <font>
      <b/>
      <sz val="16"/>
      <color theme="1"/>
      <name val="Times New Roman"/>
      <family val="1"/>
      <charset val="204"/>
    </font>
    <font>
      <b/>
      <sz val="26"/>
      <name val="Times New Roman"/>
      <family val="1"/>
      <charset val="204"/>
    </font>
    <font>
      <sz val="12"/>
      <name val="Times New Roman"/>
      <family val="1"/>
      <charset val="204"/>
    </font>
    <font>
      <sz val="22"/>
      <color theme="1"/>
      <name val="Times New Roman"/>
      <family val="1"/>
      <charset val="204"/>
    </font>
    <font>
      <b/>
      <sz val="2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2">
    <border>
      <left/>
      <right/>
      <top/>
      <bottom/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136">
    <xf numFmtId="0" fontId="0" fillId="0" borderId="0" xfId="0" applyAlignment="1">
      <alignment vertical="top"/>
    </xf>
    <xf numFmtId="0" fontId="2" fillId="0" borderId="0" xfId="0" applyFont="1" applyAlignment="1">
      <alignment vertical="top"/>
    </xf>
    <xf numFmtId="0" fontId="3" fillId="0" borderId="0" xfId="0" applyFont="1" applyAlignment="1">
      <alignment vertical="top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vertical="top"/>
    </xf>
    <xf numFmtId="0" fontId="4" fillId="0" borderId="0" xfId="0" applyFont="1" applyAlignment="1">
      <alignment horizontal="center" vertical="top"/>
    </xf>
    <xf numFmtId="0" fontId="2" fillId="2" borderId="0" xfId="0" applyFont="1" applyFill="1" applyAlignment="1">
      <alignment vertical="top"/>
    </xf>
    <xf numFmtId="0" fontId="2" fillId="0" borderId="0" xfId="0" applyFont="1" applyAlignment="1">
      <alignment horizontal="center" vertical="top"/>
    </xf>
    <xf numFmtId="0" fontId="5" fillId="0" borderId="0" xfId="0" applyFont="1" applyAlignment="1"/>
    <xf numFmtId="0" fontId="5" fillId="0" borderId="0" xfId="0" applyFont="1" applyAlignment="1">
      <alignment vertical="top"/>
    </xf>
    <xf numFmtId="164" fontId="5" fillId="0" borderId="0" xfId="0" applyNumberFormat="1" applyFont="1" applyBorder="1" applyAlignment="1"/>
    <xf numFmtId="0" fontId="5" fillId="0" borderId="0" xfId="0" applyFont="1" applyBorder="1" applyAlignment="1"/>
    <xf numFmtId="0" fontId="5" fillId="0" borderId="0" xfId="0" applyFont="1" applyAlignment="1">
      <alignment horizontal="center"/>
    </xf>
    <xf numFmtId="0" fontId="5" fillId="0" borderId="0" xfId="0" applyFont="1" applyAlignment="1">
      <alignment horizontal="right"/>
    </xf>
    <xf numFmtId="164" fontId="5" fillId="0" borderId="1" xfId="0" applyNumberFormat="1" applyFont="1" applyBorder="1" applyAlignment="1"/>
    <xf numFmtId="0" fontId="5" fillId="0" borderId="0" xfId="0" applyFont="1" applyAlignment="1">
      <alignment horizontal="center" vertical="center"/>
    </xf>
    <xf numFmtId="164" fontId="5" fillId="0" borderId="0" xfId="0" applyNumberFormat="1" applyFont="1" applyAlignment="1"/>
    <xf numFmtId="0" fontId="5" fillId="0" borderId="0" xfId="0" applyFont="1" applyFill="1" applyBorder="1" applyAlignment="1"/>
    <xf numFmtId="0" fontId="5" fillId="0" borderId="0" xfId="0" applyFont="1" applyBorder="1" applyAlignment="1">
      <alignment horizontal="center" vertical="top"/>
    </xf>
    <xf numFmtId="0" fontId="5" fillId="0" borderId="0" xfId="0" applyFont="1" applyBorder="1" applyAlignment="1">
      <alignment vertical="top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top"/>
    </xf>
    <xf numFmtId="0" fontId="5" fillId="0" borderId="0" xfId="0" applyFont="1" applyAlignment="1">
      <alignment horizontal="center" vertical="top"/>
    </xf>
    <xf numFmtId="0" fontId="6" fillId="0" borderId="0" xfId="0" applyFont="1" applyAlignment="1">
      <alignment vertical="top"/>
    </xf>
    <xf numFmtId="0" fontId="6" fillId="0" borderId="0" xfId="0" applyFont="1" applyBorder="1" applyAlignment="1">
      <alignment vertical="top"/>
    </xf>
    <xf numFmtId="0" fontId="6" fillId="0" borderId="0" xfId="0" applyFont="1" applyBorder="1" applyAlignment="1">
      <alignment horizontal="center" vertical="top"/>
    </xf>
    <xf numFmtId="0" fontId="2" fillId="0" borderId="0" xfId="0" applyFont="1" applyBorder="1" applyAlignment="1">
      <alignment vertical="top"/>
    </xf>
    <xf numFmtId="0" fontId="7" fillId="0" borderId="0" xfId="0" applyFont="1" applyBorder="1" applyAlignment="1">
      <alignment horizontal="center" vertical="top"/>
    </xf>
    <xf numFmtId="0" fontId="7" fillId="0" borderId="0" xfId="0" applyFont="1" applyBorder="1" applyAlignment="1">
      <alignment vertical="top"/>
    </xf>
    <xf numFmtId="0" fontId="5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10" fontId="5" fillId="2" borderId="0" xfId="0" applyNumberFormat="1" applyFont="1" applyFill="1" applyBorder="1" applyAlignment="1">
      <alignment horizontal="center" vertical="top"/>
    </xf>
    <xf numFmtId="0" fontId="5" fillId="2" borderId="0" xfId="0" applyFont="1" applyFill="1" applyBorder="1" applyAlignment="1">
      <alignment vertical="top"/>
    </xf>
    <xf numFmtId="0" fontId="5" fillId="2" borderId="0" xfId="0" applyFont="1" applyFill="1" applyBorder="1" applyAlignment="1">
      <alignment horizontal="center" vertical="top"/>
    </xf>
    <xf numFmtId="0" fontId="3" fillId="0" borderId="0" xfId="0" applyFont="1" applyBorder="1" applyAlignment="1">
      <alignment vertical="top"/>
    </xf>
    <xf numFmtId="0" fontId="6" fillId="2" borderId="0" xfId="0" applyFont="1" applyFill="1" applyBorder="1" applyAlignment="1">
      <alignment vertical="top"/>
    </xf>
    <xf numFmtId="0" fontId="6" fillId="2" borderId="0" xfId="0" applyFont="1" applyFill="1" applyBorder="1" applyAlignment="1">
      <alignment horizontal="center" vertical="top"/>
    </xf>
    <xf numFmtId="0" fontId="2" fillId="2" borderId="0" xfId="0" applyFont="1" applyFill="1" applyBorder="1" applyAlignment="1">
      <alignment vertical="top"/>
    </xf>
    <xf numFmtId="0" fontId="8" fillId="0" borderId="0" xfId="0" applyFont="1" applyBorder="1" applyAlignment="1">
      <alignment vertical="top"/>
    </xf>
    <xf numFmtId="0" fontId="4" fillId="2" borderId="0" xfId="0" applyFont="1" applyFill="1" applyAlignment="1">
      <alignment horizontal="center" vertical="top"/>
    </xf>
    <xf numFmtId="0" fontId="4" fillId="2" borderId="0" xfId="0" applyFont="1" applyFill="1" applyAlignment="1">
      <alignment vertical="top"/>
    </xf>
    <xf numFmtId="0" fontId="4" fillId="2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top"/>
    </xf>
    <xf numFmtId="0" fontId="9" fillId="2" borderId="0" xfId="0" applyFont="1" applyFill="1" applyBorder="1" applyAlignment="1">
      <alignment horizontal="center" vertical="top"/>
    </xf>
    <xf numFmtId="0" fontId="9" fillId="2" borderId="0" xfId="0" applyFont="1" applyFill="1" applyBorder="1" applyAlignment="1">
      <alignment horizontal="left" vertical="top" wrapText="1"/>
    </xf>
    <xf numFmtId="0" fontId="9" fillId="2" borderId="0" xfId="0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vertical="center"/>
    </xf>
    <xf numFmtId="0" fontId="10" fillId="2" borderId="0" xfId="0" applyFont="1" applyFill="1" applyBorder="1" applyAlignment="1">
      <alignment horizontal="center" vertical="center"/>
    </xf>
    <xf numFmtId="0" fontId="9" fillId="2" borderId="0" xfId="0" applyFont="1" applyFill="1" applyBorder="1" applyAlignment="1">
      <alignment horizontal="left" vertical="top"/>
    </xf>
    <xf numFmtId="0" fontId="8" fillId="2" borderId="0" xfId="0" applyFont="1" applyFill="1" applyBorder="1" applyAlignment="1">
      <alignment horizontal="right" vertical="top"/>
    </xf>
    <xf numFmtId="0" fontId="8" fillId="2" borderId="0" xfId="0" applyFont="1" applyFill="1" applyBorder="1" applyAlignment="1">
      <alignment horizontal="center" vertical="top"/>
    </xf>
    <xf numFmtId="2" fontId="8" fillId="2" borderId="0" xfId="0" applyNumberFormat="1" applyFont="1" applyFill="1" applyBorder="1" applyAlignment="1">
      <alignment horizontal="center" vertical="top"/>
    </xf>
    <xf numFmtId="0" fontId="9" fillId="2" borderId="0" xfId="0" applyFont="1" applyFill="1" applyBorder="1" applyAlignment="1">
      <alignment vertical="top"/>
    </xf>
    <xf numFmtId="43" fontId="8" fillId="2" borderId="0" xfId="0" applyNumberFormat="1" applyFont="1" applyFill="1" applyBorder="1" applyAlignment="1">
      <alignment vertical="top"/>
    </xf>
    <xf numFmtId="10" fontId="9" fillId="2" borderId="0" xfId="0" applyNumberFormat="1" applyFont="1" applyFill="1" applyBorder="1" applyAlignment="1">
      <alignment horizontal="center" vertical="top"/>
    </xf>
    <xf numFmtId="0" fontId="10" fillId="2" borderId="0" xfId="0" applyFont="1" applyFill="1" applyBorder="1" applyAlignment="1">
      <alignment vertical="top"/>
    </xf>
    <xf numFmtId="0" fontId="10" fillId="2" borderId="0" xfId="0" applyFont="1" applyFill="1" applyBorder="1" applyAlignment="1">
      <alignment horizontal="center" vertical="top"/>
    </xf>
    <xf numFmtId="0" fontId="8" fillId="2" borderId="0" xfId="0" applyFont="1" applyFill="1" applyBorder="1" applyAlignment="1">
      <alignment horizontal="left" vertical="top"/>
    </xf>
    <xf numFmtId="0" fontId="8" fillId="2" borderId="0" xfId="0" applyFont="1" applyFill="1" applyBorder="1" applyAlignment="1">
      <alignment vertical="top"/>
    </xf>
    <xf numFmtId="0" fontId="9" fillId="2" borderId="0" xfId="0" applyFont="1" applyFill="1" applyBorder="1" applyAlignment="1">
      <alignment horizontal="left" vertical="center" wrapText="1"/>
    </xf>
    <xf numFmtId="166" fontId="8" fillId="2" borderId="0" xfId="0" applyNumberFormat="1" applyFont="1" applyFill="1" applyBorder="1" applyAlignment="1">
      <alignment horizontal="center" vertical="center"/>
    </xf>
    <xf numFmtId="43" fontId="8" fillId="2" borderId="0" xfId="0" applyNumberFormat="1" applyFont="1" applyFill="1" applyBorder="1" applyAlignment="1">
      <alignment horizontal="center" vertical="top"/>
    </xf>
    <xf numFmtId="166" fontId="8" fillId="2" borderId="0" xfId="0" applyNumberFormat="1" applyFont="1" applyFill="1" applyBorder="1" applyAlignment="1">
      <alignment horizontal="center" vertical="top"/>
    </xf>
    <xf numFmtId="0" fontId="8" fillId="3" borderId="0" xfId="0" applyFont="1" applyFill="1" applyBorder="1" applyAlignment="1">
      <alignment horizontal="left" vertical="top" wrapText="1"/>
    </xf>
    <xf numFmtId="164" fontId="9" fillId="2" borderId="0" xfId="0" applyNumberFormat="1" applyFont="1" applyFill="1" applyBorder="1" applyAlignment="1">
      <alignment horizontal="center" vertical="top"/>
    </xf>
    <xf numFmtId="49" fontId="8" fillId="2" borderId="0" xfId="0" applyNumberFormat="1" applyFont="1" applyFill="1" applyBorder="1" applyAlignment="1">
      <alignment horizontal="right" vertical="center"/>
    </xf>
    <xf numFmtId="0" fontId="8" fillId="2" borderId="0" xfId="0" applyFont="1" applyFill="1" applyBorder="1" applyAlignment="1">
      <alignment horizontal="center" vertical="center"/>
    </xf>
    <xf numFmtId="49" fontId="8" fillId="2" borderId="0" xfId="0" applyNumberFormat="1" applyFont="1" applyFill="1" applyBorder="1" applyAlignment="1">
      <alignment horizontal="left" vertical="center"/>
    </xf>
    <xf numFmtId="165" fontId="8" fillId="2" borderId="0" xfId="0" applyNumberFormat="1" applyFont="1" applyFill="1" applyBorder="1" applyAlignment="1">
      <alignment horizontal="center" vertical="top"/>
    </xf>
    <xf numFmtId="0" fontId="8" fillId="3" borderId="0" xfId="0" applyFont="1" applyFill="1" applyBorder="1" applyAlignment="1">
      <alignment horizontal="right" vertical="center"/>
    </xf>
    <xf numFmtId="0" fontId="9" fillId="3" borderId="0" xfId="0" applyFont="1" applyFill="1" applyBorder="1" applyAlignment="1">
      <alignment horizontal="left" vertical="top"/>
    </xf>
    <xf numFmtId="0" fontId="8" fillId="3" borderId="0" xfId="0" applyFont="1" applyFill="1" applyBorder="1" applyAlignment="1">
      <alignment horizontal="left" vertical="center"/>
    </xf>
    <xf numFmtId="0" fontId="8" fillId="3" borderId="0" xfId="0" applyFont="1" applyFill="1" applyBorder="1" applyAlignment="1">
      <alignment horizontal="center" vertical="top"/>
    </xf>
    <xf numFmtId="1" fontId="8" fillId="3" borderId="0" xfId="0" applyNumberFormat="1" applyFont="1" applyFill="1" applyBorder="1" applyAlignment="1">
      <alignment horizontal="center" vertical="top"/>
    </xf>
    <xf numFmtId="0" fontId="9" fillId="3" borderId="0" xfId="0" applyFont="1" applyFill="1" applyBorder="1" applyAlignment="1">
      <alignment horizontal="center" vertical="top"/>
    </xf>
    <xf numFmtId="0" fontId="9" fillId="3" borderId="0" xfId="0" applyFont="1" applyFill="1" applyBorder="1" applyAlignment="1">
      <alignment horizontal="center" vertical="center"/>
    </xf>
    <xf numFmtId="1" fontId="9" fillId="3" borderId="0" xfId="0" applyNumberFormat="1" applyFont="1" applyFill="1" applyBorder="1" applyAlignment="1">
      <alignment horizontal="center" vertical="center"/>
    </xf>
    <xf numFmtId="2" fontId="9" fillId="3" borderId="0" xfId="0" applyNumberFormat="1" applyFont="1" applyFill="1" applyBorder="1" applyAlignment="1">
      <alignment horizontal="center" vertical="center"/>
    </xf>
    <xf numFmtId="2" fontId="9" fillId="2" borderId="0" xfId="0" applyNumberFormat="1" applyFont="1" applyFill="1" applyBorder="1" applyAlignment="1">
      <alignment horizontal="center" vertical="center"/>
    </xf>
    <xf numFmtId="0" fontId="11" fillId="3" borderId="0" xfId="0" applyFont="1" applyFill="1" applyBorder="1" applyAlignment="1">
      <alignment horizontal="center" vertical="top"/>
    </xf>
    <xf numFmtId="1" fontId="11" fillId="3" borderId="0" xfId="0" applyNumberFormat="1" applyFont="1" applyFill="1" applyBorder="1" applyAlignment="1">
      <alignment horizontal="center" vertical="top"/>
    </xf>
    <xf numFmtId="0" fontId="12" fillId="3" borderId="0" xfId="0" applyFont="1" applyFill="1" applyBorder="1" applyAlignment="1">
      <alignment horizontal="center" vertical="top"/>
    </xf>
    <xf numFmtId="0" fontId="12" fillId="2" borderId="0" xfId="0" applyFont="1" applyFill="1" applyBorder="1" applyAlignment="1">
      <alignment vertical="top"/>
    </xf>
    <xf numFmtId="0" fontId="12" fillId="2" borderId="0" xfId="0" applyFont="1" applyFill="1" applyBorder="1" applyAlignment="1">
      <alignment horizontal="center" vertical="top"/>
    </xf>
    <xf numFmtId="0" fontId="8" fillId="3" borderId="0" xfId="0" applyFont="1" applyFill="1" applyBorder="1" applyAlignment="1">
      <alignment horizontal="center" vertical="center"/>
    </xf>
    <xf numFmtId="1" fontId="8" fillId="3" borderId="0" xfId="0" applyNumberFormat="1" applyFont="1" applyFill="1" applyBorder="1" applyAlignment="1">
      <alignment horizontal="center" vertical="center"/>
    </xf>
    <xf numFmtId="0" fontId="9" fillId="2" borderId="0" xfId="0" applyFont="1" applyFill="1" applyBorder="1" applyAlignment="1">
      <alignment vertical="center" wrapText="1"/>
    </xf>
    <xf numFmtId="2" fontId="9" fillId="2" borderId="0" xfId="0" applyNumberFormat="1" applyFont="1" applyFill="1" applyBorder="1" applyAlignment="1">
      <alignment horizontal="center" vertical="top"/>
    </xf>
    <xf numFmtId="2" fontId="10" fillId="2" borderId="0" xfId="0" applyNumberFormat="1" applyFont="1" applyFill="1" applyBorder="1" applyAlignment="1">
      <alignment horizontal="center" vertical="center"/>
    </xf>
    <xf numFmtId="2" fontId="8" fillId="3" borderId="0" xfId="0" applyNumberFormat="1" applyFont="1" applyFill="1" applyBorder="1" applyAlignment="1">
      <alignment horizontal="center" vertical="center"/>
    </xf>
    <xf numFmtId="2" fontId="8" fillId="2" borderId="0" xfId="0" applyNumberFormat="1" applyFont="1" applyFill="1" applyBorder="1" applyAlignment="1">
      <alignment horizontal="center" vertical="center"/>
    </xf>
    <xf numFmtId="0" fontId="9" fillId="2" borderId="0" xfId="0" applyFont="1" applyFill="1" applyBorder="1" applyAlignment="1">
      <alignment vertical="center"/>
    </xf>
    <xf numFmtId="0" fontId="8" fillId="2" borderId="0" xfId="0" applyFont="1" applyFill="1" applyBorder="1" applyAlignment="1">
      <alignment horizontal="right" vertical="center"/>
    </xf>
    <xf numFmtId="164" fontId="8" fillId="3" borderId="0" xfId="0" applyNumberFormat="1" applyFont="1" applyFill="1" applyBorder="1" applyAlignment="1">
      <alignment horizontal="center" vertical="center"/>
    </xf>
    <xf numFmtId="0" fontId="8" fillId="2" borderId="0" xfId="0" applyFont="1" applyFill="1" applyBorder="1" applyAlignment="1">
      <alignment horizontal="left" vertical="center"/>
    </xf>
    <xf numFmtId="0" fontId="8" fillId="2" borderId="0" xfId="0" applyFont="1" applyFill="1" applyBorder="1" applyAlignment="1">
      <alignment horizontal="right" vertical="center" wrapText="1"/>
    </xf>
    <xf numFmtId="1" fontId="8" fillId="2" borderId="0" xfId="0" applyNumberFormat="1" applyFont="1" applyFill="1" applyBorder="1" applyAlignment="1">
      <alignment horizontal="center" vertical="center"/>
    </xf>
    <xf numFmtId="0" fontId="13" fillId="2" borderId="0" xfId="0" applyFont="1" applyFill="1" applyBorder="1" applyAlignment="1">
      <alignment horizontal="center" vertical="top"/>
    </xf>
    <xf numFmtId="0" fontId="13" fillId="2" borderId="0" xfId="0" applyFont="1" applyFill="1" applyBorder="1" applyAlignment="1">
      <alignment horizontal="center" wrapText="1"/>
    </xf>
    <xf numFmtId="0" fontId="8" fillId="2" borderId="0" xfId="0" applyFont="1" applyFill="1" applyBorder="1" applyAlignment="1">
      <alignment horizontal="center" vertical="top"/>
    </xf>
    <xf numFmtId="0" fontId="8" fillId="2" borderId="0" xfId="0" applyFont="1" applyFill="1" applyBorder="1" applyAlignment="1">
      <alignment horizontal="center" vertical="top"/>
    </xf>
    <xf numFmtId="0" fontId="13" fillId="2" borderId="0" xfId="0" applyFont="1" applyFill="1" applyBorder="1" applyAlignment="1">
      <alignment horizontal="center" vertical="center" wrapText="1"/>
    </xf>
    <xf numFmtId="0" fontId="9" fillId="2" borderId="0" xfId="0" applyFont="1" applyFill="1" applyBorder="1" applyAlignment="1">
      <alignment horizontal="left" vertical="center"/>
    </xf>
    <xf numFmtId="2" fontId="9" fillId="0" borderId="0" xfId="0" applyNumberFormat="1" applyFont="1" applyFill="1" applyBorder="1" applyAlignment="1">
      <alignment horizontal="center" vertical="center"/>
    </xf>
    <xf numFmtId="0" fontId="15" fillId="0" borderId="0" xfId="0" applyFont="1" applyBorder="1" applyAlignment="1">
      <alignment horizontal="center"/>
    </xf>
    <xf numFmtId="2" fontId="10" fillId="0" borderId="0" xfId="0" applyNumberFormat="1" applyFont="1" applyFill="1" applyBorder="1" applyAlignment="1">
      <alignment horizontal="center" vertical="center"/>
    </xf>
    <xf numFmtId="0" fontId="7" fillId="0" borderId="0" xfId="0" applyFont="1" applyBorder="1" applyAlignment="1">
      <alignment horizontal="center" vertical="center" wrapText="1"/>
    </xf>
    <xf numFmtId="0" fontId="16" fillId="0" borderId="0" xfId="0" applyFont="1" applyBorder="1" applyAlignment="1">
      <alignment horizontal="center" vertical="center"/>
    </xf>
    <xf numFmtId="0" fontId="8" fillId="0" borderId="0" xfId="0" applyFont="1" applyBorder="1" applyAlignment="1">
      <alignment horizontal="left" vertical="top"/>
    </xf>
    <xf numFmtId="0" fontId="8" fillId="0" borderId="0" xfId="0" applyFont="1" applyBorder="1" applyAlignment="1">
      <alignment vertical="top" wrapText="1"/>
    </xf>
    <xf numFmtId="0" fontId="18" fillId="2" borderId="0" xfId="0" applyFont="1" applyFill="1" applyBorder="1" applyAlignment="1">
      <alignment horizontal="center" vertical="top" wrapText="1"/>
    </xf>
    <xf numFmtId="0" fontId="15" fillId="0" borderId="0" xfId="0" applyFont="1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top" wrapText="1"/>
    </xf>
    <xf numFmtId="0" fontId="13" fillId="2" borderId="0" xfId="0" applyFont="1" applyFill="1" applyBorder="1" applyAlignment="1">
      <alignment vertical="top"/>
    </xf>
    <xf numFmtId="0" fontId="13" fillId="2" borderId="0" xfId="0" applyFont="1" applyFill="1" applyBorder="1" applyAlignment="1">
      <alignment vertical="center" wrapText="1"/>
    </xf>
    <xf numFmtId="0" fontId="13" fillId="2" borderId="0" xfId="0" applyFont="1" applyFill="1" applyBorder="1" applyAlignment="1">
      <alignment vertical="center"/>
    </xf>
    <xf numFmtId="0" fontId="17" fillId="2" borderId="0" xfId="0" applyFont="1" applyFill="1" applyBorder="1" applyAlignment="1">
      <alignment horizontal="center" vertical="top"/>
    </xf>
    <xf numFmtId="0" fontId="9" fillId="2" borderId="1" xfId="0" applyFont="1" applyFill="1" applyBorder="1" applyAlignment="1">
      <alignment horizontal="center" vertical="center"/>
    </xf>
    <xf numFmtId="0" fontId="8" fillId="0" borderId="0" xfId="0" applyFont="1" applyBorder="1" applyAlignment="1">
      <alignment horizontal="center" vertical="center" wrapText="1"/>
    </xf>
    <xf numFmtId="2" fontId="8" fillId="0" borderId="0" xfId="0" applyNumberFormat="1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10" fillId="0" borderId="0" xfId="0" applyFont="1" applyBorder="1" applyAlignment="1">
      <alignment vertical="top"/>
    </xf>
    <xf numFmtId="0" fontId="10" fillId="0" borderId="0" xfId="0" applyFont="1" applyBorder="1" applyAlignment="1">
      <alignment horizontal="center" vertical="top"/>
    </xf>
    <xf numFmtId="2" fontId="10" fillId="0" borderId="0" xfId="0" applyNumberFormat="1" applyFont="1" applyAlignment="1">
      <alignment horizontal="center" vertical="center"/>
    </xf>
    <xf numFmtId="0" fontId="19" fillId="0" borderId="0" xfId="0" applyFont="1" applyAlignment="1">
      <alignment vertical="center"/>
    </xf>
    <xf numFmtId="0" fontId="19" fillId="0" borderId="0" xfId="0" applyFont="1" applyAlignment="1">
      <alignment vertical="center" wrapText="1"/>
    </xf>
    <xf numFmtId="0" fontId="10" fillId="0" borderId="0" xfId="0" applyFont="1" applyAlignment="1">
      <alignment horizontal="center" vertical="center"/>
    </xf>
    <xf numFmtId="0" fontId="20" fillId="0" borderId="0" xfId="0" applyFont="1" applyAlignment="1">
      <alignment vertical="top"/>
    </xf>
    <xf numFmtId="0" fontId="14" fillId="2" borderId="0" xfId="0" applyFont="1" applyFill="1" applyBorder="1" applyAlignment="1">
      <alignment horizontal="center" vertical="center" wrapText="1"/>
    </xf>
    <xf numFmtId="0" fontId="14" fillId="2" borderId="0" xfId="0" applyFont="1" applyFill="1" applyBorder="1" applyAlignment="1">
      <alignment horizontal="center" vertical="top" wrapText="1"/>
    </xf>
    <xf numFmtId="0" fontId="2" fillId="0" borderId="0" xfId="0" applyFont="1" applyBorder="1" applyAlignment="1">
      <alignment vertical="top" wrapText="1"/>
    </xf>
    <xf numFmtId="0" fontId="14" fillId="2" borderId="0" xfId="0" applyFont="1" applyFill="1" applyBorder="1" applyAlignment="1">
      <alignment vertical="top" wrapText="1"/>
    </xf>
    <xf numFmtId="0" fontId="4" fillId="2" borderId="0" xfId="0" applyFont="1" applyFill="1" applyBorder="1" applyAlignment="1">
      <alignment horizontal="center" vertical="top"/>
    </xf>
    <xf numFmtId="0" fontId="4" fillId="0" borderId="0" xfId="0" applyFont="1" applyBorder="1" applyAlignment="1">
      <alignment horizontal="center" vertical="top"/>
    </xf>
    <xf numFmtId="0" fontId="17" fillId="2" borderId="0" xfId="0" applyFont="1" applyFill="1" applyBorder="1" applyAlignment="1">
      <alignment horizontal="center" vertical="top"/>
    </xf>
    <xf numFmtId="0" fontId="8" fillId="0" borderId="0" xfId="0" applyFont="1" applyBorder="1" applyAlignment="1">
      <alignment horizontal="center" vertical="top" wrapText="1"/>
    </xf>
  </cellXfs>
  <cellStyles count="3">
    <cellStyle name="Обычный" xfId="0" builtinId="0"/>
    <cellStyle name="Обычный 2" xfId="1"/>
    <cellStyle name="Финансовый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  <pageSetUpPr fitToPage="1"/>
  </sheetPr>
  <dimension ref="A2:Q158"/>
  <sheetViews>
    <sheetView tabSelected="1" topLeftCell="A97" zoomScale="60" zoomScaleNormal="60" workbookViewId="0">
      <selection activeCell="D91" sqref="D91"/>
    </sheetView>
  </sheetViews>
  <sheetFormatPr defaultRowHeight="18.75" x14ac:dyDescent="0.2"/>
  <cols>
    <col min="1" max="1" width="27.5703125" style="133" customWidth="1"/>
    <col min="2" max="2" width="81.7109375" style="4" customWidth="1"/>
    <col min="3" max="3" width="22.5703125" style="3" customWidth="1"/>
    <col min="4" max="4" width="16.7109375" style="3" customWidth="1"/>
    <col min="5" max="5" width="12.85546875" style="4" customWidth="1"/>
    <col min="6" max="6" width="15.140625" style="4" customWidth="1"/>
    <col min="7" max="7" width="14.140625" style="4" customWidth="1"/>
    <col min="8" max="8" width="22.28515625" style="4" customWidth="1"/>
    <col min="9" max="9" width="20" style="5" customWidth="1"/>
    <col min="10" max="10" width="14.85546875" style="5" customWidth="1"/>
    <col min="11" max="11" width="17.42578125" style="1" customWidth="1"/>
    <col min="12" max="12" width="15" style="7" customWidth="1"/>
    <col min="13" max="13" width="14.85546875" style="7" customWidth="1"/>
    <col min="14" max="14" width="15.7109375" style="7" customWidth="1"/>
    <col min="15" max="15" width="14.140625" style="7" customWidth="1"/>
    <col min="16" max="16" width="11.5703125" style="7" customWidth="1"/>
    <col min="17" max="250" width="9.140625" style="1" customWidth="1"/>
    <col min="251" max="1022" width="8.7109375" style="1" customWidth="1"/>
    <col min="1023" max="16384" width="9.140625" style="1"/>
  </cols>
  <sheetData>
    <row r="2" spans="1:17" ht="20.25" x14ac:dyDescent="0.3">
      <c r="A2" s="11"/>
      <c r="B2" s="8"/>
      <c r="C2" s="8"/>
      <c r="D2" s="8"/>
      <c r="E2" s="9"/>
      <c r="F2" s="9"/>
      <c r="G2" s="9"/>
      <c r="H2" s="8"/>
      <c r="I2" s="8"/>
      <c r="J2" s="10"/>
      <c r="K2" s="11"/>
      <c r="L2" s="11"/>
      <c r="M2" s="8"/>
      <c r="N2" s="8"/>
      <c r="O2" s="1"/>
      <c r="P2" s="1"/>
    </row>
    <row r="3" spans="1:17" ht="20.25" x14ac:dyDescent="0.3">
      <c r="A3" s="11"/>
      <c r="B3" s="12"/>
      <c r="C3" s="8"/>
      <c r="D3" s="8"/>
      <c r="E3" s="8"/>
      <c r="F3" s="9"/>
      <c r="G3" s="9"/>
      <c r="H3" s="8"/>
      <c r="I3" s="13"/>
      <c r="J3" s="10"/>
      <c r="K3" s="11"/>
      <c r="L3" s="11"/>
      <c r="M3" s="8"/>
      <c r="N3" s="8"/>
      <c r="O3" s="1"/>
      <c r="P3" s="1"/>
    </row>
    <row r="4" spans="1:17" ht="20.25" x14ac:dyDescent="0.3">
      <c r="A4" s="11" t="s">
        <v>31</v>
      </c>
      <c r="B4" s="8" t="s">
        <v>29</v>
      </c>
      <c r="C4" s="15"/>
      <c r="D4" s="15"/>
      <c r="E4" s="8"/>
      <c r="F4" s="9"/>
      <c r="G4" s="9"/>
      <c r="H4" s="8"/>
      <c r="I4" s="8" t="s">
        <v>47</v>
      </c>
      <c r="J4" s="14"/>
      <c r="K4" s="17" t="s">
        <v>48</v>
      </c>
      <c r="L4" s="8"/>
      <c r="M4" s="8"/>
      <c r="N4" s="8"/>
      <c r="O4" s="1"/>
      <c r="P4" s="1"/>
    </row>
    <row r="5" spans="1:17" ht="20.25" x14ac:dyDescent="0.3">
      <c r="A5" s="11"/>
      <c r="B5" s="8" t="s">
        <v>30</v>
      </c>
      <c r="C5" s="15"/>
      <c r="D5" s="15"/>
      <c r="E5" s="8"/>
      <c r="F5" s="12"/>
      <c r="G5" s="8"/>
      <c r="H5" s="8"/>
      <c r="I5" s="8"/>
      <c r="J5" s="16"/>
      <c r="K5" s="8" t="s">
        <v>49</v>
      </c>
      <c r="L5" s="8"/>
      <c r="M5" s="8"/>
      <c r="N5" s="8"/>
      <c r="O5" s="1"/>
      <c r="P5" s="1"/>
    </row>
    <row r="6" spans="1:17" ht="20.25" x14ac:dyDescent="0.3">
      <c r="A6" s="11"/>
      <c r="B6" s="11"/>
      <c r="C6" s="8"/>
      <c r="D6" s="8"/>
      <c r="E6" s="8"/>
      <c r="F6" s="12"/>
      <c r="G6" s="8"/>
      <c r="H6" s="8"/>
      <c r="I6" s="1"/>
      <c r="J6" s="1"/>
      <c r="L6" s="1"/>
      <c r="M6" s="1"/>
      <c r="N6" s="1"/>
      <c r="O6" s="1"/>
      <c r="P6" s="1"/>
    </row>
    <row r="7" spans="1:17" ht="20.25" x14ac:dyDescent="0.2">
      <c r="A7" s="18"/>
      <c r="B7" s="19"/>
      <c r="C7" s="15"/>
      <c r="D7" s="15"/>
      <c r="E7" s="15"/>
      <c r="F7" s="15"/>
      <c r="G7" s="15"/>
      <c r="H7" s="15"/>
      <c r="I7" s="20"/>
      <c r="J7" s="20"/>
      <c r="K7" s="20"/>
      <c r="L7" s="21"/>
      <c r="M7" s="21"/>
      <c r="N7" s="21"/>
      <c r="O7" s="1"/>
      <c r="P7" s="1"/>
    </row>
    <row r="8" spans="1:17" ht="20.25" x14ac:dyDescent="0.2">
      <c r="A8" s="18"/>
      <c r="B8" s="9"/>
      <c r="C8" s="15"/>
      <c r="D8" s="15"/>
      <c r="E8" s="9"/>
      <c r="F8" s="9"/>
      <c r="G8" s="9"/>
      <c r="H8" s="9"/>
      <c r="I8" s="22"/>
      <c r="J8" s="22"/>
      <c r="K8" s="23"/>
      <c r="L8" s="21"/>
      <c r="M8" s="21"/>
      <c r="N8" s="21"/>
      <c r="O8" s="21"/>
      <c r="P8" s="21"/>
    </row>
    <row r="9" spans="1:17" ht="66.75" customHeight="1" x14ac:dyDescent="0.2">
      <c r="A9" s="38"/>
      <c r="B9" s="135" t="s">
        <v>92</v>
      </c>
      <c r="C9" s="135"/>
      <c r="D9" s="135"/>
      <c r="E9" s="135"/>
      <c r="F9" s="135"/>
      <c r="G9" s="135"/>
      <c r="H9" s="135"/>
      <c r="I9" s="135"/>
      <c r="J9" s="135"/>
      <c r="K9" s="135"/>
      <c r="L9" s="135"/>
      <c r="M9" s="25"/>
      <c r="N9" s="25"/>
      <c r="O9" s="25"/>
      <c r="P9" s="25"/>
      <c r="Q9" s="26"/>
    </row>
    <row r="10" spans="1:17" ht="20.25" x14ac:dyDescent="0.2">
      <c r="A10" s="27"/>
      <c r="B10" s="28"/>
      <c r="C10" s="29"/>
      <c r="D10" s="29"/>
      <c r="E10" s="19"/>
      <c r="F10" s="19"/>
      <c r="G10" s="19"/>
      <c r="H10" s="19"/>
      <c r="I10" s="18"/>
      <c r="J10" s="18"/>
      <c r="K10" s="24"/>
      <c r="L10" s="25"/>
      <c r="M10" s="25"/>
      <c r="N10" s="25"/>
      <c r="O10" s="25"/>
      <c r="P10" s="25"/>
      <c r="Q10" s="26"/>
    </row>
    <row r="11" spans="1:17" ht="43.5" customHeight="1" x14ac:dyDescent="0.2">
      <c r="A11" s="28" t="s">
        <v>2</v>
      </c>
      <c r="B11" s="28"/>
      <c r="C11" s="28"/>
      <c r="D11" s="28"/>
      <c r="E11" s="19"/>
      <c r="F11" s="19"/>
      <c r="G11" s="19"/>
      <c r="H11" s="19"/>
      <c r="I11" s="18"/>
      <c r="J11" s="18"/>
      <c r="K11" s="24"/>
      <c r="L11" s="25"/>
      <c r="M11" s="25"/>
      <c r="N11" s="25"/>
      <c r="O11" s="25"/>
      <c r="P11" s="25"/>
      <c r="Q11" s="26"/>
    </row>
    <row r="12" spans="1:17" ht="83.25" customHeight="1" x14ac:dyDescent="0.2">
      <c r="A12" s="106" t="s">
        <v>3</v>
      </c>
      <c r="B12" s="106" t="s">
        <v>4</v>
      </c>
      <c r="C12" s="106" t="s">
        <v>32</v>
      </c>
      <c r="D12" s="106" t="s">
        <v>104</v>
      </c>
      <c r="E12" s="30" t="s">
        <v>5</v>
      </c>
      <c r="F12" s="30" t="s">
        <v>6</v>
      </c>
      <c r="G12" s="30" t="s">
        <v>7</v>
      </c>
      <c r="H12" s="106" t="s">
        <v>0</v>
      </c>
      <c r="I12" s="30" t="s">
        <v>8</v>
      </c>
      <c r="J12" s="106" t="s">
        <v>9</v>
      </c>
      <c r="K12" s="107" t="s">
        <v>10</v>
      </c>
      <c r="L12" s="107" t="s">
        <v>11</v>
      </c>
      <c r="M12" s="107" t="s">
        <v>12</v>
      </c>
      <c r="N12" s="107" t="s">
        <v>13</v>
      </c>
      <c r="O12" s="107" t="s">
        <v>14</v>
      </c>
      <c r="P12" s="107" t="s">
        <v>15</v>
      </c>
      <c r="Q12" s="26"/>
    </row>
    <row r="13" spans="1:17" ht="33" customHeight="1" x14ac:dyDescent="0.2">
      <c r="A13" s="106"/>
      <c r="B13" s="108" t="s">
        <v>63</v>
      </c>
      <c r="C13" s="106"/>
      <c r="D13" s="106"/>
      <c r="E13" s="30"/>
      <c r="F13" s="30"/>
      <c r="G13" s="30"/>
      <c r="H13" s="106"/>
      <c r="I13" s="30"/>
      <c r="J13" s="106"/>
      <c r="K13" s="107"/>
      <c r="L13" s="107"/>
      <c r="M13" s="107"/>
      <c r="N13" s="107"/>
      <c r="O13" s="107"/>
      <c r="P13" s="107"/>
      <c r="Q13" s="26"/>
    </row>
    <row r="14" spans="1:17" ht="27" customHeight="1" x14ac:dyDescent="0.2">
      <c r="A14" s="97"/>
      <c r="B14" s="58" t="s">
        <v>22</v>
      </c>
      <c r="C14" s="52"/>
      <c r="D14" s="52"/>
      <c r="E14" s="64"/>
      <c r="F14" s="64"/>
      <c r="G14" s="64"/>
      <c r="H14" s="64"/>
      <c r="I14" s="43"/>
      <c r="J14" s="54"/>
      <c r="K14" s="55"/>
      <c r="L14" s="56"/>
      <c r="M14" s="56"/>
      <c r="N14" s="56"/>
      <c r="O14" s="56"/>
      <c r="P14" s="56"/>
      <c r="Q14" s="26"/>
    </row>
    <row r="15" spans="1:17" ht="64.5" customHeight="1" x14ac:dyDescent="0.2">
      <c r="A15" s="101" t="s">
        <v>51</v>
      </c>
      <c r="B15" s="59" t="s">
        <v>43</v>
      </c>
      <c r="C15" s="45" t="s">
        <v>34</v>
      </c>
      <c r="D15" s="45"/>
      <c r="E15" s="78">
        <v>8.480554722638681</v>
      </c>
      <c r="F15" s="78">
        <v>7.0275712143928031</v>
      </c>
      <c r="G15" s="78">
        <v>16.646694152923537</v>
      </c>
      <c r="H15" s="78">
        <v>177.65029985007496</v>
      </c>
      <c r="I15" s="78">
        <v>0.23814467766116942</v>
      </c>
      <c r="J15" s="78">
        <v>5.8999625187406295</v>
      </c>
      <c r="K15" s="88">
        <v>2.9985007496251872</v>
      </c>
      <c r="L15" s="88">
        <v>2.5209520239880057</v>
      </c>
      <c r="M15" s="88">
        <v>45.901386806596697</v>
      </c>
      <c r="N15" s="88">
        <v>119.23343328335831</v>
      </c>
      <c r="O15" s="88">
        <v>40.402586206896558</v>
      </c>
      <c r="P15" s="88">
        <v>2.2838830584707646</v>
      </c>
      <c r="Q15" s="26"/>
    </row>
    <row r="16" spans="1:17" ht="44.25" customHeight="1" x14ac:dyDescent="0.2">
      <c r="A16" s="101"/>
      <c r="B16" s="91" t="s">
        <v>93</v>
      </c>
      <c r="C16" s="45">
        <v>100</v>
      </c>
      <c r="D16" s="45"/>
      <c r="E16" s="45">
        <v>6.78</v>
      </c>
      <c r="F16" s="45">
        <v>13.96</v>
      </c>
      <c r="G16" s="45">
        <v>42.14</v>
      </c>
      <c r="H16" s="45">
        <v>321</v>
      </c>
      <c r="I16" s="45">
        <v>0.12</v>
      </c>
      <c r="J16" s="45">
        <v>0</v>
      </c>
      <c r="K16" s="46">
        <v>0</v>
      </c>
      <c r="L16" s="47">
        <v>5.0999999999999996</v>
      </c>
      <c r="M16" s="47">
        <v>18.600000000000001</v>
      </c>
      <c r="N16" s="47">
        <v>64.2</v>
      </c>
      <c r="O16" s="47">
        <v>26.2</v>
      </c>
      <c r="P16" s="47">
        <v>1.2</v>
      </c>
      <c r="Q16" s="26"/>
    </row>
    <row r="17" spans="1:17" ht="64.5" customHeight="1" x14ac:dyDescent="0.2">
      <c r="A17" s="101" t="s">
        <v>52</v>
      </c>
      <c r="B17" s="102" t="s">
        <v>1</v>
      </c>
      <c r="C17" s="45" t="s">
        <v>64</v>
      </c>
      <c r="D17" s="45"/>
      <c r="E17" s="45">
        <v>7.0000000000000007E-2</v>
      </c>
      <c r="F17" s="45">
        <v>0.02</v>
      </c>
      <c r="G17" s="45">
        <v>10.01</v>
      </c>
      <c r="H17" s="45">
        <v>40</v>
      </c>
      <c r="I17" s="45">
        <v>0</v>
      </c>
      <c r="J17" s="45">
        <v>0.03</v>
      </c>
      <c r="K17" s="47">
        <v>0</v>
      </c>
      <c r="L17" s="47">
        <v>0</v>
      </c>
      <c r="M17" s="47">
        <v>10.95</v>
      </c>
      <c r="N17" s="47">
        <v>2.8</v>
      </c>
      <c r="O17" s="47">
        <v>1.4</v>
      </c>
      <c r="P17" s="47">
        <v>0.26500000000000001</v>
      </c>
      <c r="Q17" s="26"/>
    </row>
    <row r="18" spans="1:17" ht="51.75" customHeight="1" x14ac:dyDescent="0.2">
      <c r="A18" s="128" t="s">
        <v>57</v>
      </c>
      <c r="B18" s="102" t="s">
        <v>59</v>
      </c>
      <c r="C18" s="117" t="s">
        <v>16</v>
      </c>
      <c r="D18" s="45"/>
      <c r="E18" s="45">
        <v>2.84</v>
      </c>
      <c r="F18" s="45">
        <v>0.4</v>
      </c>
      <c r="G18" s="45">
        <v>17.759999999999998</v>
      </c>
      <c r="H18" s="45">
        <v>86.6</v>
      </c>
      <c r="I18" s="45">
        <v>5.6000000000000001E-2</v>
      </c>
      <c r="J18" s="45">
        <v>0</v>
      </c>
      <c r="K18" s="47">
        <v>0</v>
      </c>
      <c r="L18" s="47">
        <v>0.5</v>
      </c>
      <c r="M18" s="47">
        <v>9.8000000000000007</v>
      </c>
      <c r="N18" s="47">
        <v>43</v>
      </c>
      <c r="O18" s="47">
        <v>12.2</v>
      </c>
      <c r="P18" s="47">
        <v>1</v>
      </c>
      <c r="Q18" s="26"/>
    </row>
    <row r="19" spans="1:17" ht="28.5" customHeight="1" x14ac:dyDescent="0.2">
      <c r="A19" s="106"/>
      <c r="B19" s="66" t="s">
        <v>17</v>
      </c>
      <c r="C19" s="118">
        <v>605</v>
      </c>
      <c r="D19" s="118">
        <v>32</v>
      </c>
      <c r="E19" s="119">
        <f>SUM(E15:E18)</f>
        <v>18.170554722638681</v>
      </c>
      <c r="F19" s="119">
        <f t="shared" ref="F19:P19" si="0">SUM(F15:F18)</f>
        <v>21.407571214392803</v>
      </c>
      <c r="G19" s="119">
        <f t="shared" si="0"/>
        <v>86.556694152923541</v>
      </c>
      <c r="H19" s="119">
        <f t="shared" si="0"/>
        <v>625.25029985007495</v>
      </c>
      <c r="I19" s="119">
        <f t="shared" si="0"/>
        <v>0.41414467766116941</v>
      </c>
      <c r="J19" s="119">
        <f t="shared" si="0"/>
        <v>5.9299625187406297</v>
      </c>
      <c r="K19" s="119">
        <f t="shared" si="0"/>
        <v>2.9985007496251872</v>
      </c>
      <c r="L19" s="119">
        <f t="shared" si="0"/>
        <v>8.1209520239880053</v>
      </c>
      <c r="M19" s="119">
        <f t="shared" si="0"/>
        <v>85.251386806596699</v>
      </c>
      <c r="N19" s="119">
        <f t="shared" si="0"/>
        <v>229.23343328335832</v>
      </c>
      <c r="O19" s="119">
        <f t="shared" si="0"/>
        <v>80.202586206896569</v>
      </c>
      <c r="P19" s="119">
        <f t="shared" si="0"/>
        <v>4.7488830584707653</v>
      </c>
      <c r="Q19" s="26"/>
    </row>
    <row r="20" spans="1:17" ht="33.75" customHeight="1" x14ac:dyDescent="0.2">
      <c r="A20" s="27"/>
      <c r="B20" s="1"/>
      <c r="C20" s="30"/>
      <c r="D20" s="30"/>
      <c r="E20" s="120"/>
      <c r="F20" s="120"/>
      <c r="G20" s="120"/>
      <c r="H20" s="120"/>
      <c r="I20" s="120"/>
      <c r="J20" s="120"/>
      <c r="K20" s="121"/>
      <c r="L20" s="122"/>
      <c r="M20" s="122"/>
      <c r="N20" s="122"/>
      <c r="O20" s="122"/>
      <c r="P20" s="122"/>
      <c r="Q20" s="26"/>
    </row>
    <row r="21" spans="1:17" ht="21.95" customHeight="1" x14ac:dyDescent="0.2">
      <c r="A21" s="97"/>
      <c r="B21" s="52"/>
      <c r="C21" s="45"/>
      <c r="D21" s="45"/>
      <c r="E21" s="53"/>
      <c r="F21" s="53"/>
      <c r="G21" s="53"/>
      <c r="H21" s="53"/>
      <c r="I21" s="52"/>
      <c r="J21" s="54"/>
      <c r="K21" s="55"/>
      <c r="L21" s="56"/>
      <c r="M21" s="56"/>
      <c r="N21" s="56"/>
      <c r="O21" s="56"/>
      <c r="P21" s="56"/>
      <c r="Q21" s="26"/>
    </row>
    <row r="22" spans="1:17" ht="21.95" customHeight="1" x14ac:dyDescent="0.2">
      <c r="A22" s="97"/>
      <c r="B22" s="57" t="s">
        <v>18</v>
      </c>
      <c r="C22" s="45"/>
      <c r="D22" s="45"/>
      <c r="E22" s="43"/>
      <c r="F22" s="43"/>
      <c r="G22" s="43"/>
      <c r="H22" s="43"/>
      <c r="I22" s="43"/>
      <c r="J22" s="43"/>
      <c r="K22" s="55"/>
      <c r="L22" s="56"/>
      <c r="M22" s="56"/>
      <c r="N22" s="56"/>
      <c r="O22" s="56"/>
      <c r="P22" s="56"/>
      <c r="Q22" s="26"/>
    </row>
    <row r="23" spans="1:17" ht="21.95" customHeight="1" x14ac:dyDescent="0.2">
      <c r="A23" s="97"/>
      <c r="B23" s="58" t="s">
        <v>22</v>
      </c>
      <c r="C23" s="43"/>
      <c r="D23" s="43"/>
      <c r="E23" s="43"/>
      <c r="F23" s="43"/>
      <c r="G23" s="43"/>
      <c r="H23" s="43"/>
      <c r="I23" s="43"/>
      <c r="J23" s="43"/>
      <c r="K23" s="55"/>
      <c r="L23" s="56"/>
      <c r="M23" s="56"/>
      <c r="N23" s="56"/>
      <c r="O23" s="56"/>
      <c r="P23" s="56"/>
      <c r="Q23" s="26"/>
    </row>
    <row r="24" spans="1:17" ht="57.75" customHeight="1" x14ac:dyDescent="0.2">
      <c r="A24" s="101" t="s">
        <v>50</v>
      </c>
      <c r="B24" s="91" t="s">
        <v>36</v>
      </c>
      <c r="C24" s="45" t="s">
        <v>37</v>
      </c>
      <c r="D24" s="45"/>
      <c r="E24" s="78">
        <v>13.076000000000001</v>
      </c>
      <c r="F24" s="78">
        <v>13.184000000000001</v>
      </c>
      <c r="G24" s="78">
        <v>24.218000000000004</v>
      </c>
      <c r="H24" s="78">
        <v>268.60000000000002</v>
      </c>
      <c r="I24" s="78">
        <v>0.10000000000000002</v>
      </c>
      <c r="J24" s="78">
        <v>17.420000000000002</v>
      </c>
      <c r="K24" s="88">
        <v>5.8999999999999986</v>
      </c>
      <c r="L24" s="88">
        <v>2.8600000000000003</v>
      </c>
      <c r="M24" s="88">
        <v>42.8</v>
      </c>
      <c r="N24" s="88">
        <v>123.92000000000002</v>
      </c>
      <c r="O24" s="88">
        <v>55.836000000000006</v>
      </c>
      <c r="P24" s="88">
        <v>2.508</v>
      </c>
      <c r="Q24" s="26"/>
    </row>
    <row r="25" spans="1:17" s="2" customFormat="1" ht="48" customHeight="1" x14ac:dyDescent="0.2">
      <c r="A25" s="101" t="s">
        <v>54</v>
      </c>
      <c r="B25" s="102" t="s">
        <v>65</v>
      </c>
      <c r="C25" s="45" t="s">
        <v>66</v>
      </c>
      <c r="D25" s="45"/>
      <c r="E25" s="45">
        <v>0.112</v>
      </c>
      <c r="F25" s="45">
        <v>1.7999999999999999E-2</v>
      </c>
      <c r="G25" s="45">
        <v>10.15</v>
      </c>
      <c r="H25" s="45">
        <v>41.32</v>
      </c>
      <c r="I25" s="45"/>
      <c r="J25" s="45">
        <v>2.0299999999999998</v>
      </c>
      <c r="K25" s="47">
        <v>0</v>
      </c>
      <c r="L25" s="47">
        <v>6.0000000000000001E-3</v>
      </c>
      <c r="M25" s="47">
        <v>13.25</v>
      </c>
      <c r="N25" s="47">
        <v>3.96</v>
      </c>
      <c r="O25" s="47">
        <v>2.16</v>
      </c>
      <c r="P25" s="47">
        <v>0.33300000000000002</v>
      </c>
      <c r="Q25" s="34"/>
    </row>
    <row r="26" spans="1:17" s="2" customFormat="1" ht="51.75" customHeight="1" x14ac:dyDescent="0.2">
      <c r="A26" s="129" t="s">
        <v>57</v>
      </c>
      <c r="B26" s="102" t="s">
        <v>59</v>
      </c>
      <c r="C26" s="117" t="s">
        <v>16</v>
      </c>
      <c r="D26" s="45"/>
      <c r="E26" s="45">
        <v>2.84</v>
      </c>
      <c r="F26" s="45">
        <v>0.4</v>
      </c>
      <c r="G26" s="45">
        <v>17.759999999999998</v>
      </c>
      <c r="H26" s="45">
        <v>86.6</v>
      </c>
      <c r="I26" s="45">
        <v>5.6000000000000001E-2</v>
      </c>
      <c r="J26" s="45">
        <v>0</v>
      </c>
      <c r="K26" s="46">
        <v>0</v>
      </c>
      <c r="L26" s="47">
        <v>0.5</v>
      </c>
      <c r="M26" s="47">
        <v>9.8000000000000007</v>
      </c>
      <c r="N26" s="47">
        <v>43</v>
      </c>
      <c r="O26" s="47">
        <v>12.2</v>
      </c>
      <c r="P26" s="47">
        <v>1</v>
      </c>
      <c r="Q26" s="34"/>
    </row>
    <row r="27" spans="1:17" s="2" customFormat="1" ht="35.25" customHeight="1" x14ac:dyDescent="0.2">
      <c r="A27" s="97"/>
      <c r="B27" s="49" t="s">
        <v>17</v>
      </c>
      <c r="C27" s="99">
        <v>490</v>
      </c>
      <c r="D27" s="118">
        <v>32</v>
      </c>
      <c r="E27" s="60">
        <f>SUM(E24:E26)</f>
        <v>16.027999999999999</v>
      </c>
      <c r="F27" s="60">
        <f t="shared" ref="F27:P27" si="1">SUM(F24:F26)</f>
        <v>13.602000000000002</v>
      </c>
      <c r="G27" s="60">
        <f t="shared" si="1"/>
        <v>52.128</v>
      </c>
      <c r="H27" s="60">
        <f t="shared" si="1"/>
        <v>396.52</v>
      </c>
      <c r="I27" s="60">
        <f t="shared" si="1"/>
        <v>0.15600000000000003</v>
      </c>
      <c r="J27" s="60">
        <f t="shared" si="1"/>
        <v>19.450000000000003</v>
      </c>
      <c r="K27" s="60">
        <f t="shared" si="1"/>
        <v>5.8999999999999986</v>
      </c>
      <c r="L27" s="60">
        <f t="shared" si="1"/>
        <v>3.3660000000000001</v>
      </c>
      <c r="M27" s="60">
        <f t="shared" si="1"/>
        <v>65.849999999999994</v>
      </c>
      <c r="N27" s="60">
        <f t="shared" si="1"/>
        <v>170.88</v>
      </c>
      <c r="O27" s="60">
        <f t="shared" si="1"/>
        <v>70.196000000000012</v>
      </c>
      <c r="P27" s="60">
        <f t="shared" si="1"/>
        <v>3.8410000000000002</v>
      </c>
      <c r="Q27" s="34"/>
    </row>
    <row r="28" spans="1:17" s="2" customFormat="1" ht="21.95" customHeight="1" x14ac:dyDescent="0.2">
      <c r="A28" s="97"/>
      <c r="B28" s="49"/>
      <c r="C28" s="100"/>
      <c r="D28" s="100"/>
      <c r="E28" s="60"/>
      <c r="F28" s="60"/>
      <c r="G28" s="60"/>
      <c r="H28" s="60"/>
      <c r="I28" s="60"/>
      <c r="J28" s="60"/>
      <c r="K28" s="60"/>
      <c r="L28" s="60"/>
      <c r="M28" s="60"/>
      <c r="N28" s="60"/>
      <c r="O28" s="60"/>
      <c r="P28" s="60"/>
      <c r="Q28" s="34"/>
    </row>
    <row r="29" spans="1:17" s="2" customFormat="1" ht="21.95" customHeight="1" x14ac:dyDescent="0.2">
      <c r="A29" s="97"/>
      <c r="B29" s="48"/>
      <c r="C29" s="45"/>
      <c r="D29" s="45"/>
      <c r="E29" s="61"/>
      <c r="F29" s="61"/>
      <c r="G29" s="61"/>
      <c r="H29" s="61"/>
      <c r="I29" s="61"/>
      <c r="J29" s="61"/>
      <c r="K29" s="62"/>
      <c r="L29" s="62"/>
      <c r="M29" s="62"/>
      <c r="N29" s="62"/>
      <c r="O29" s="62"/>
      <c r="P29" s="62"/>
      <c r="Q29" s="34"/>
    </row>
    <row r="30" spans="1:17" s="2" customFormat="1" ht="21.95" customHeight="1" x14ac:dyDescent="0.2">
      <c r="A30" s="97"/>
      <c r="B30" s="63" t="s">
        <v>19</v>
      </c>
      <c r="C30" s="45"/>
      <c r="D30" s="45"/>
      <c r="E30" s="61"/>
      <c r="F30" s="61"/>
      <c r="G30" s="61"/>
      <c r="H30" s="61"/>
      <c r="I30" s="61"/>
      <c r="J30" s="61"/>
      <c r="K30" s="62"/>
      <c r="L30" s="62"/>
      <c r="M30" s="62"/>
      <c r="N30" s="62"/>
      <c r="O30" s="62"/>
      <c r="P30" s="62"/>
      <c r="Q30" s="34"/>
    </row>
    <row r="31" spans="1:17" ht="28.5" customHeight="1" x14ac:dyDescent="0.2">
      <c r="A31" s="26"/>
      <c r="B31" s="127" t="s">
        <v>22</v>
      </c>
      <c r="C31" s="1"/>
      <c r="D31" s="1"/>
      <c r="E31" s="1"/>
      <c r="F31" s="1"/>
      <c r="G31" s="1"/>
      <c r="H31" s="1"/>
      <c r="I31" s="1"/>
      <c r="J31" s="1"/>
      <c r="L31" s="1"/>
      <c r="M31" s="1"/>
      <c r="N31" s="1"/>
      <c r="O31" s="1"/>
      <c r="P31" s="1"/>
      <c r="Q31" s="26"/>
    </row>
    <row r="32" spans="1:17" ht="78" customHeight="1" x14ac:dyDescent="0.2">
      <c r="A32" s="130" t="s">
        <v>97</v>
      </c>
      <c r="B32" s="125" t="s">
        <v>98</v>
      </c>
      <c r="C32" s="126" t="s">
        <v>99</v>
      </c>
      <c r="D32" s="126"/>
      <c r="E32" s="123">
        <v>6.6658399999999993</v>
      </c>
      <c r="F32" s="123">
        <v>9.16906</v>
      </c>
      <c r="G32" s="123">
        <v>12.5039</v>
      </c>
      <c r="H32" s="123">
        <v>166.59199999999998</v>
      </c>
      <c r="I32" s="123">
        <v>0.11112</v>
      </c>
      <c r="J32" s="123">
        <v>8.5249999999999986</v>
      </c>
      <c r="K32" s="123">
        <v>14.399999999999999</v>
      </c>
      <c r="L32" s="123">
        <v>2.5207999999999999</v>
      </c>
      <c r="M32" s="123">
        <v>42.684399999999997</v>
      </c>
      <c r="N32" s="123">
        <v>108.5102</v>
      </c>
      <c r="O32" s="123">
        <v>32.158999999999999</v>
      </c>
      <c r="P32" s="123">
        <v>1.2882</v>
      </c>
      <c r="Q32" s="26"/>
    </row>
    <row r="33" spans="1:17" ht="58.5" customHeight="1" x14ac:dyDescent="0.2">
      <c r="A33" s="129" t="s">
        <v>58</v>
      </c>
      <c r="B33" s="124" t="s">
        <v>96</v>
      </c>
      <c r="C33" s="126">
        <v>50</v>
      </c>
      <c r="D33" s="126"/>
      <c r="E33" s="126">
        <v>1.95</v>
      </c>
      <c r="F33" s="126">
        <v>15.3</v>
      </c>
      <c r="G33" s="126">
        <v>31.25</v>
      </c>
      <c r="H33" s="126">
        <v>271</v>
      </c>
      <c r="I33" s="126">
        <v>0.03</v>
      </c>
      <c r="J33" s="126"/>
      <c r="K33" s="126">
        <v>3</v>
      </c>
      <c r="L33" s="126">
        <v>2.35</v>
      </c>
      <c r="M33" s="126">
        <v>4</v>
      </c>
      <c r="N33" s="126">
        <v>21</v>
      </c>
      <c r="O33" s="126">
        <v>3</v>
      </c>
      <c r="P33" s="126">
        <v>0.3</v>
      </c>
      <c r="Q33" s="26"/>
    </row>
    <row r="34" spans="1:17" ht="70.5" customHeight="1" x14ac:dyDescent="0.2">
      <c r="A34" s="101" t="s">
        <v>68</v>
      </c>
      <c r="B34" s="91" t="s">
        <v>67</v>
      </c>
      <c r="C34" s="45">
        <v>200</v>
      </c>
      <c r="D34" s="45"/>
      <c r="E34" s="45">
        <v>0.24</v>
      </c>
      <c r="F34" s="45">
        <v>0.14000000000000001</v>
      </c>
      <c r="G34" s="45">
        <v>31.84</v>
      </c>
      <c r="H34" s="45">
        <v>116</v>
      </c>
      <c r="I34" s="45">
        <v>0.01</v>
      </c>
      <c r="J34" s="45">
        <v>0.73</v>
      </c>
      <c r="K34" s="47">
        <v>0</v>
      </c>
      <c r="L34" s="47">
        <v>0</v>
      </c>
      <c r="M34" s="47">
        <v>14</v>
      </c>
      <c r="N34" s="47">
        <v>8.94</v>
      </c>
      <c r="O34" s="47">
        <v>5.58</v>
      </c>
      <c r="P34" s="47">
        <v>0.14000000000000001</v>
      </c>
      <c r="Q34" s="26"/>
    </row>
    <row r="35" spans="1:17" ht="55.5" customHeight="1" x14ac:dyDescent="0.4">
      <c r="A35" s="129" t="s">
        <v>58</v>
      </c>
      <c r="B35" s="102" t="s">
        <v>60</v>
      </c>
      <c r="C35" s="117">
        <v>20</v>
      </c>
      <c r="D35" s="45"/>
      <c r="E35" s="103">
        <v>1.3199999999999998</v>
      </c>
      <c r="F35" s="103">
        <v>0.24</v>
      </c>
      <c r="G35" s="103">
        <v>7.92</v>
      </c>
      <c r="H35" s="103">
        <v>39.6</v>
      </c>
      <c r="I35" s="103">
        <v>3.4000000000000002E-2</v>
      </c>
      <c r="J35" s="103">
        <v>0</v>
      </c>
      <c r="K35" s="104">
        <v>0</v>
      </c>
      <c r="L35" s="105">
        <v>0.27999999999999997</v>
      </c>
      <c r="M35" s="105">
        <v>5.8</v>
      </c>
      <c r="N35" s="105">
        <v>30</v>
      </c>
      <c r="O35" s="105">
        <v>9.4</v>
      </c>
      <c r="P35" s="105">
        <v>0.78</v>
      </c>
      <c r="Q35" s="26"/>
    </row>
    <row r="36" spans="1:17" ht="38.25" customHeight="1" x14ac:dyDescent="0.2">
      <c r="A36" s="97"/>
      <c r="B36" s="65" t="s">
        <v>17</v>
      </c>
      <c r="C36" s="66">
        <v>552</v>
      </c>
      <c r="D36" s="118">
        <v>32</v>
      </c>
      <c r="E36" s="90">
        <f>SUM(E32:E35)</f>
        <v>10.175839999999999</v>
      </c>
      <c r="F36" s="90">
        <f t="shared" ref="F36:P36" si="2">SUM(F32:F35)</f>
        <v>24.849059999999998</v>
      </c>
      <c r="G36" s="90">
        <f t="shared" si="2"/>
        <v>83.513900000000007</v>
      </c>
      <c r="H36" s="90">
        <f t="shared" si="2"/>
        <v>593.19200000000001</v>
      </c>
      <c r="I36" s="90">
        <f t="shared" si="2"/>
        <v>0.18512000000000001</v>
      </c>
      <c r="J36" s="90">
        <f t="shared" si="2"/>
        <v>9.254999999999999</v>
      </c>
      <c r="K36" s="90">
        <f t="shared" si="2"/>
        <v>17.399999999999999</v>
      </c>
      <c r="L36" s="90">
        <f t="shared" si="2"/>
        <v>5.1508000000000003</v>
      </c>
      <c r="M36" s="90">
        <f t="shared" si="2"/>
        <v>66.484399999999994</v>
      </c>
      <c r="N36" s="90">
        <f t="shared" si="2"/>
        <v>168.4502</v>
      </c>
      <c r="O36" s="90">
        <f t="shared" si="2"/>
        <v>50.138999999999996</v>
      </c>
      <c r="P36" s="90">
        <f t="shared" si="2"/>
        <v>2.5082000000000004</v>
      </c>
      <c r="Q36" s="26"/>
    </row>
    <row r="37" spans="1:17" ht="38.25" customHeight="1" x14ac:dyDescent="0.2">
      <c r="A37" s="97"/>
      <c r="B37" s="65"/>
      <c r="C37" s="66"/>
      <c r="D37" s="66"/>
      <c r="E37" s="90"/>
      <c r="F37" s="90"/>
      <c r="G37" s="90"/>
      <c r="H37" s="90"/>
      <c r="I37" s="90"/>
      <c r="J37" s="90"/>
      <c r="K37" s="90"/>
      <c r="L37" s="90"/>
      <c r="M37" s="90"/>
      <c r="N37" s="90"/>
      <c r="O37" s="90"/>
      <c r="P37" s="90"/>
      <c r="Q37" s="26"/>
    </row>
    <row r="38" spans="1:17" ht="21.95" customHeight="1" x14ac:dyDescent="0.2">
      <c r="A38" s="97"/>
      <c r="B38" s="43"/>
      <c r="C38" s="67"/>
      <c r="D38" s="67"/>
      <c r="E38" s="51"/>
      <c r="F38" s="51"/>
      <c r="G38" s="51"/>
      <c r="H38" s="51"/>
      <c r="I38" s="51"/>
      <c r="J38" s="51"/>
      <c r="K38" s="51"/>
      <c r="L38" s="51"/>
      <c r="M38" s="51"/>
      <c r="N38" s="51"/>
      <c r="O38" s="51"/>
      <c r="P38" s="51"/>
      <c r="Q38" s="26"/>
    </row>
    <row r="39" spans="1:17" ht="21.95" customHeight="1" x14ac:dyDescent="0.2">
      <c r="A39" s="97"/>
      <c r="B39" s="58" t="s">
        <v>20</v>
      </c>
      <c r="C39" s="45"/>
      <c r="D39" s="45"/>
      <c r="E39" s="61"/>
      <c r="F39" s="61"/>
      <c r="G39" s="61"/>
      <c r="H39" s="68"/>
      <c r="I39" s="43"/>
      <c r="J39" s="43"/>
      <c r="K39" s="55"/>
      <c r="L39" s="56"/>
      <c r="M39" s="56"/>
      <c r="N39" s="56"/>
      <c r="O39" s="56"/>
      <c r="P39" s="56"/>
      <c r="Q39" s="26"/>
    </row>
    <row r="40" spans="1:17" s="6" customFormat="1" ht="21.95" customHeight="1" x14ac:dyDescent="0.2">
      <c r="A40" s="97"/>
      <c r="B40" s="58" t="s">
        <v>22</v>
      </c>
      <c r="C40" s="45"/>
      <c r="D40" s="45"/>
      <c r="E40" s="43"/>
      <c r="F40" s="43"/>
      <c r="G40" s="43"/>
      <c r="H40" s="43"/>
      <c r="I40" s="43"/>
      <c r="J40" s="43"/>
      <c r="K40" s="55"/>
      <c r="L40" s="56"/>
      <c r="M40" s="56"/>
      <c r="N40" s="56"/>
      <c r="O40" s="56"/>
      <c r="P40" s="56"/>
      <c r="Q40" s="37"/>
    </row>
    <row r="41" spans="1:17" s="2" customFormat="1" ht="63" customHeight="1" x14ac:dyDescent="0.2">
      <c r="A41" s="114" t="s">
        <v>71</v>
      </c>
      <c r="B41" s="86" t="s">
        <v>69</v>
      </c>
      <c r="C41" s="45" t="s">
        <v>42</v>
      </c>
      <c r="D41" s="45"/>
      <c r="E41" s="45">
        <v>14.120400000000004</v>
      </c>
      <c r="F41" s="45">
        <v>8.4406000000000017</v>
      </c>
      <c r="G41" s="45">
        <v>14.515600000000001</v>
      </c>
      <c r="H41" s="45">
        <v>190.9</v>
      </c>
      <c r="I41" s="45">
        <v>0.16400000000000003</v>
      </c>
      <c r="J41" s="45">
        <v>1.1950000000000001</v>
      </c>
      <c r="K41" s="47">
        <v>15.84</v>
      </c>
      <c r="L41" s="47">
        <v>54.692000000000014</v>
      </c>
      <c r="M41" s="47">
        <v>49.080000000000005</v>
      </c>
      <c r="N41" s="47">
        <v>66.048000000000002</v>
      </c>
      <c r="O41" s="47">
        <v>20.064</v>
      </c>
      <c r="P41" s="47">
        <v>2.9756000000000005</v>
      </c>
      <c r="Q41" s="34"/>
    </row>
    <row r="42" spans="1:17" s="2" customFormat="1" ht="52.5" customHeight="1" x14ac:dyDescent="0.2">
      <c r="A42" s="114" t="s">
        <v>72</v>
      </c>
      <c r="B42" s="91" t="s">
        <v>94</v>
      </c>
      <c r="C42" s="45">
        <v>180</v>
      </c>
      <c r="D42" s="45"/>
      <c r="E42" s="78">
        <v>10.523952095808383</v>
      </c>
      <c r="F42" s="78">
        <v>2.7526586826347312</v>
      </c>
      <c r="G42" s="78">
        <v>47.672922155688617</v>
      </c>
      <c r="H42" s="78">
        <v>256.7604790419162</v>
      </c>
      <c r="I42" s="78">
        <v>0.252</v>
      </c>
      <c r="J42" s="78">
        <v>0</v>
      </c>
      <c r="K42" s="88">
        <v>-2.3952095808382978E-2</v>
      </c>
      <c r="L42" s="88">
        <v>0.47093413173652687</v>
      </c>
      <c r="M42" s="88">
        <v>28.786562874251498</v>
      </c>
      <c r="N42" s="88">
        <v>248.81820359281437</v>
      </c>
      <c r="O42" s="88">
        <v>168.624</v>
      </c>
      <c r="P42" s="88">
        <v>5.6519880239520965</v>
      </c>
      <c r="Q42" s="34"/>
    </row>
    <row r="43" spans="1:17" ht="21.95" customHeight="1" x14ac:dyDescent="0.2">
      <c r="A43" s="115" t="s">
        <v>53</v>
      </c>
      <c r="B43" s="91" t="s">
        <v>33</v>
      </c>
      <c r="C43" s="43">
        <v>200</v>
      </c>
      <c r="D43" s="43"/>
      <c r="E43" s="45">
        <v>0.24</v>
      </c>
      <c r="F43" s="45">
        <v>0.12</v>
      </c>
      <c r="G43" s="45">
        <v>35.76</v>
      </c>
      <c r="H43" s="45">
        <v>145.08000000000001</v>
      </c>
      <c r="I43" s="45">
        <v>0</v>
      </c>
      <c r="J43" s="45">
        <v>80</v>
      </c>
      <c r="K43" s="47">
        <v>0</v>
      </c>
      <c r="L43" s="47">
        <v>0.18</v>
      </c>
      <c r="M43" s="47">
        <v>8.1999999999999993</v>
      </c>
      <c r="N43" s="47">
        <v>6.42</v>
      </c>
      <c r="O43" s="47">
        <v>0.96</v>
      </c>
      <c r="P43" s="47">
        <v>0.28000000000000003</v>
      </c>
      <c r="Q43" s="26"/>
    </row>
    <row r="44" spans="1:17" s="6" customFormat="1" ht="42" customHeight="1" x14ac:dyDescent="0.2">
      <c r="A44" s="131" t="s">
        <v>57</v>
      </c>
      <c r="B44" s="91" t="s">
        <v>59</v>
      </c>
      <c r="C44" s="117" t="s">
        <v>16</v>
      </c>
      <c r="D44" s="45"/>
      <c r="E44" s="45">
        <v>2.84</v>
      </c>
      <c r="F44" s="45">
        <v>0.4</v>
      </c>
      <c r="G44" s="45">
        <v>17.759999999999998</v>
      </c>
      <c r="H44" s="45">
        <v>86.6</v>
      </c>
      <c r="I44" s="45">
        <v>5.6000000000000001E-2</v>
      </c>
      <c r="J44" s="45">
        <v>0</v>
      </c>
      <c r="K44" s="47">
        <v>0</v>
      </c>
      <c r="L44" s="47">
        <v>0.5</v>
      </c>
      <c r="M44" s="47">
        <v>9.8000000000000007</v>
      </c>
      <c r="N44" s="47">
        <v>43</v>
      </c>
      <c r="O44" s="47">
        <v>12.2</v>
      </c>
      <c r="P44" s="47">
        <v>1</v>
      </c>
      <c r="Q44" s="37"/>
    </row>
    <row r="45" spans="1:17" ht="51.75" customHeight="1" x14ac:dyDescent="0.2">
      <c r="A45" s="97"/>
      <c r="B45" s="69" t="s">
        <v>17</v>
      </c>
      <c r="C45" s="66">
        <v>520</v>
      </c>
      <c r="D45" s="118">
        <v>32</v>
      </c>
      <c r="E45" s="89">
        <f>SUM(E41:E44)</f>
        <v>27.724352095808385</v>
      </c>
      <c r="F45" s="89">
        <f t="shared" ref="F45:P45" si="3">SUM(F41:F44)</f>
        <v>11.713258682634732</v>
      </c>
      <c r="G45" s="89">
        <f t="shared" si="3"/>
        <v>115.7085221556886</v>
      </c>
      <c r="H45" s="89">
        <f t="shared" si="3"/>
        <v>679.3404790419163</v>
      </c>
      <c r="I45" s="89">
        <f t="shared" si="3"/>
        <v>0.47200000000000003</v>
      </c>
      <c r="J45" s="89">
        <f t="shared" si="3"/>
        <v>81.194999999999993</v>
      </c>
      <c r="K45" s="89">
        <f t="shared" si="3"/>
        <v>15.816047904191617</v>
      </c>
      <c r="L45" s="89">
        <f t="shared" si="3"/>
        <v>55.842934131736541</v>
      </c>
      <c r="M45" s="89">
        <f t="shared" si="3"/>
        <v>95.8665628742515</v>
      </c>
      <c r="N45" s="89">
        <f t="shared" si="3"/>
        <v>364.28620359281439</v>
      </c>
      <c r="O45" s="89">
        <f t="shared" si="3"/>
        <v>201.84799999999998</v>
      </c>
      <c r="P45" s="89">
        <f t="shared" si="3"/>
        <v>9.9075880239520959</v>
      </c>
      <c r="Q45" s="26"/>
    </row>
    <row r="46" spans="1:17" ht="21.95" customHeight="1" x14ac:dyDescent="0.2">
      <c r="A46" s="97"/>
      <c r="B46" s="70"/>
      <c r="C46" s="71"/>
      <c r="D46" s="71"/>
      <c r="E46" s="72"/>
      <c r="F46" s="72"/>
      <c r="G46" s="72"/>
      <c r="H46" s="73"/>
      <c r="I46" s="74"/>
      <c r="J46" s="74"/>
      <c r="K46" s="55"/>
      <c r="L46" s="56"/>
      <c r="M46" s="56"/>
      <c r="N46" s="56"/>
      <c r="O46" s="56"/>
      <c r="P46" s="56"/>
      <c r="Q46" s="26"/>
    </row>
    <row r="47" spans="1:17" ht="21.95" customHeight="1" x14ac:dyDescent="0.2">
      <c r="A47" s="97"/>
      <c r="B47" s="58" t="s">
        <v>21</v>
      </c>
      <c r="C47" s="71"/>
      <c r="D47" s="71"/>
      <c r="E47" s="72"/>
      <c r="F47" s="72"/>
      <c r="G47" s="72"/>
      <c r="H47" s="73"/>
      <c r="I47" s="74"/>
      <c r="J47" s="74"/>
      <c r="K47" s="55"/>
      <c r="L47" s="56"/>
      <c r="M47" s="56"/>
      <c r="N47" s="56"/>
      <c r="O47" s="56"/>
      <c r="P47" s="56"/>
      <c r="Q47" s="26"/>
    </row>
    <row r="48" spans="1:17" ht="40.5" customHeight="1" x14ac:dyDescent="0.2">
      <c r="A48" s="97"/>
      <c r="B48" s="58" t="s">
        <v>22</v>
      </c>
      <c r="C48" s="71"/>
      <c r="D48" s="71"/>
      <c r="E48" s="75"/>
      <c r="F48" s="75"/>
      <c r="G48" s="75"/>
      <c r="H48" s="76"/>
      <c r="I48" s="75"/>
      <c r="J48" s="75"/>
      <c r="K48" s="46"/>
      <c r="L48" s="47"/>
      <c r="M48" s="47"/>
      <c r="N48" s="47"/>
      <c r="O48" s="47"/>
      <c r="P48" s="47"/>
      <c r="Q48" s="26"/>
    </row>
    <row r="49" spans="1:17" ht="56.25" customHeight="1" x14ac:dyDescent="0.25">
      <c r="A49" s="98" t="s">
        <v>74</v>
      </c>
      <c r="B49" s="86" t="s">
        <v>73</v>
      </c>
      <c r="C49" s="75">
        <v>100</v>
      </c>
      <c r="D49" s="75"/>
      <c r="E49" s="77">
        <v>13.566666666666666</v>
      </c>
      <c r="F49" s="77">
        <v>17.233333333333334</v>
      </c>
      <c r="G49" s="77">
        <v>10.122222222222222</v>
      </c>
      <c r="H49" s="77">
        <v>249.33333333333334</v>
      </c>
      <c r="I49" s="77">
        <v>0.16666666666666666</v>
      </c>
      <c r="J49" s="77">
        <v>0.24444444444444444</v>
      </c>
      <c r="K49" s="88">
        <v>3.4222222222222221</v>
      </c>
      <c r="L49" s="88">
        <v>2.833333333333333</v>
      </c>
      <c r="M49" s="88">
        <v>16.844444444444445</v>
      </c>
      <c r="N49" s="88">
        <v>130.67777777777778</v>
      </c>
      <c r="O49" s="88">
        <v>20.088888888888885</v>
      </c>
      <c r="P49" s="88">
        <v>2.1222222222222222</v>
      </c>
      <c r="Q49" s="26"/>
    </row>
    <row r="50" spans="1:17" ht="53.25" customHeight="1" x14ac:dyDescent="0.2">
      <c r="A50" s="101" t="s">
        <v>75</v>
      </c>
      <c r="B50" s="102" t="s">
        <v>95</v>
      </c>
      <c r="C50" s="45" t="s">
        <v>70</v>
      </c>
      <c r="D50" s="45"/>
      <c r="E50" s="45">
        <v>4.4039999999999999</v>
      </c>
      <c r="F50" s="45">
        <v>8.6280000000000001</v>
      </c>
      <c r="G50" s="45">
        <v>44.062000000000005</v>
      </c>
      <c r="H50" s="78">
        <v>271.44</v>
      </c>
      <c r="I50" s="45">
        <v>0.03</v>
      </c>
      <c r="J50" s="45">
        <v>0</v>
      </c>
      <c r="K50" s="45">
        <v>12</v>
      </c>
      <c r="L50" s="45">
        <v>0.37</v>
      </c>
      <c r="M50" s="45">
        <v>2.36</v>
      </c>
      <c r="N50" s="45">
        <v>74.03</v>
      </c>
      <c r="O50" s="45">
        <v>19.600000000000001</v>
      </c>
      <c r="P50" s="47">
        <v>0.63600000000000001</v>
      </c>
      <c r="Q50" s="26"/>
    </row>
    <row r="51" spans="1:17" ht="54.75" customHeight="1" x14ac:dyDescent="0.2">
      <c r="A51" s="101" t="s">
        <v>54</v>
      </c>
      <c r="B51" s="102" t="s">
        <v>65</v>
      </c>
      <c r="C51" s="45" t="s">
        <v>66</v>
      </c>
      <c r="D51" s="45"/>
      <c r="E51" s="45">
        <v>0.112</v>
      </c>
      <c r="F51" s="45">
        <v>1.7999999999999999E-2</v>
      </c>
      <c r="G51" s="45">
        <v>10.15</v>
      </c>
      <c r="H51" s="78">
        <v>41.32</v>
      </c>
      <c r="I51" s="45"/>
      <c r="J51" s="45">
        <v>2.0299999999999998</v>
      </c>
      <c r="K51" s="45">
        <v>0</v>
      </c>
      <c r="L51" s="45">
        <v>6.0000000000000001E-3</v>
      </c>
      <c r="M51" s="45">
        <v>13.25</v>
      </c>
      <c r="N51" s="45">
        <v>3.96</v>
      </c>
      <c r="O51" s="45">
        <v>2.16</v>
      </c>
      <c r="P51" s="47">
        <v>0.33300000000000002</v>
      </c>
      <c r="Q51" s="26"/>
    </row>
    <row r="52" spans="1:17" ht="45.75" customHeight="1" x14ac:dyDescent="0.2">
      <c r="A52" s="129" t="s">
        <v>57</v>
      </c>
      <c r="B52" s="102" t="s">
        <v>59</v>
      </c>
      <c r="C52" s="117" t="s">
        <v>16</v>
      </c>
      <c r="D52" s="45"/>
      <c r="E52" s="45">
        <v>2.84</v>
      </c>
      <c r="F52" s="45">
        <v>0.4</v>
      </c>
      <c r="G52" s="45">
        <v>17.759999999999998</v>
      </c>
      <c r="H52" s="45">
        <v>86.6</v>
      </c>
      <c r="I52" s="45">
        <v>5.6000000000000001E-2</v>
      </c>
      <c r="J52" s="45">
        <v>0</v>
      </c>
      <c r="K52" s="46">
        <v>0</v>
      </c>
      <c r="L52" s="47">
        <v>0.5</v>
      </c>
      <c r="M52" s="47">
        <v>9.8000000000000007</v>
      </c>
      <c r="N52" s="47">
        <v>43</v>
      </c>
      <c r="O52" s="47">
        <v>12.2</v>
      </c>
      <c r="P52" s="47">
        <v>1</v>
      </c>
      <c r="Q52" s="26"/>
    </row>
    <row r="53" spans="1:17" ht="33" customHeight="1" x14ac:dyDescent="0.2">
      <c r="A53" s="97"/>
      <c r="B53" s="69" t="s">
        <v>17</v>
      </c>
      <c r="C53" s="66">
        <v>523</v>
      </c>
      <c r="D53" s="118">
        <v>32</v>
      </c>
      <c r="E53" s="89">
        <f t="shared" ref="E53:P53" si="4">SUM(E49:E52)</f>
        <v>20.922666666666665</v>
      </c>
      <c r="F53" s="89">
        <f t="shared" si="4"/>
        <v>26.279333333333334</v>
      </c>
      <c r="G53" s="89">
        <f t="shared" si="4"/>
        <v>82.094222222222214</v>
      </c>
      <c r="H53" s="89">
        <f t="shared" si="4"/>
        <v>648.69333333333338</v>
      </c>
      <c r="I53" s="89">
        <f t="shared" si="4"/>
        <v>0.25266666666666665</v>
      </c>
      <c r="J53" s="89">
        <f t="shared" si="4"/>
        <v>2.2744444444444443</v>
      </c>
      <c r="K53" s="89">
        <f t="shared" si="4"/>
        <v>15.422222222222222</v>
      </c>
      <c r="L53" s="89">
        <f t="shared" si="4"/>
        <v>3.7093333333333329</v>
      </c>
      <c r="M53" s="89">
        <f t="shared" si="4"/>
        <v>42.254444444444445</v>
      </c>
      <c r="N53" s="89">
        <f t="shared" si="4"/>
        <v>251.66777777777779</v>
      </c>
      <c r="O53" s="89">
        <f t="shared" si="4"/>
        <v>54.048888888888882</v>
      </c>
      <c r="P53" s="89">
        <f t="shared" si="4"/>
        <v>4.091222222222223</v>
      </c>
      <c r="Q53" s="26"/>
    </row>
    <row r="54" spans="1:17" ht="21.95" customHeight="1" x14ac:dyDescent="0.2">
      <c r="A54" s="97"/>
      <c r="B54" s="70"/>
      <c r="C54" s="71"/>
      <c r="D54" s="71"/>
      <c r="E54" s="79"/>
      <c r="F54" s="79"/>
      <c r="G54" s="79"/>
      <c r="H54" s="80"/>
      <c r="I54" s="81"/>
      <c r="J54" s="81"/>
      <c r="K54" s="82"/>
      <c r="L54" s="83"/>
      <c r="M54" s="83"/>
      <c r="N54" s="83"/>
      <c r="O54" s="83"/>
      <c r="P54" s="83"/>
      <c r="Q54" s="26"/>
    </row>
    <row r="55" spans="1:17" ht="21.95" customHeight="1" x14ac:dyDescent="0.2">
      <c r="A55" s="97"/>
      <c r="B55" s="63" t="s">
        <v>23</v>
      </c>
      <c r="C55" s="71"/>
      <c r="D55" s="71"/>
      <c r="E55" s="84"/>
      <c r="F55" s="84"/>
      <c r="G55" s="84"/>
      <c r="H55" s="85"/>
      <c r="I55" s="75"/>
      <c r="J55" s="75"/>
      <c r="K55" s="46"/>
      <c r="L55" s="47"/>
      <c r="M55" s="47"/>
      <c r="N55" s="47"/>
      <c r="O55" s="47"/>
      <c r="P55" s="47"/>
      <c r="Q55" s="26"/>
    </row>
    <row r="56" spans="1:17" ht="21.95" customHeight="1" x14ac:dyDescent="0.2">
      <c r="A56" s="97"/>
      <c r="B56" s="58" t="s">
        <v>22</v>
      </c>
      <c r="C56" s="71"/>
      <c r="D56" s="71"/>
      <c r="E56" s="84"/>
      <c r="F56" s="84"/>
      <c r="G56" s="84"/>
      <c r="H56" s="85"/>
      <c r="I56" s="75"/>
      <c r="J56" s="75"/>
      <c r="K56" s="47"/>
      <c r="L56" s="47"/>
      <c r="M56" s="47"/>
      <c r="N56" s="47"/>
      <c r="O56" s="47"/>
      <c r="P56" s="47"/>
      <c r="Q56" s="26"/>
    </row>
    <row r="57" spans="1:17" ht="63" customHeight="1" x14ac:dyDescent="0.2">
      <c r="A57" s="101" t="s">
        <v>55</v>
      </c>
      <c r="B57" s="86" t="s">
        <v>56</v>
      </c>
      <c r="C57" s="75" t="s">
        <v>44</v>
      </c>
      <c r="D57" s="75"/>
      <c r="E57" s="103">
        <v>4.0043181818181823</v>
      </c>
      <c r="F57" s="103">
        <v>7.8224510489510495</v>
      </c>
      <c r="G57" s="103">
        <v>6.3757482517482513</v>
      </c>
      <c r="H57" s="103">
        <v>113.77867132867134</v>
      </c>
      <c r="I57" s="103">
        <v>4.8597902097902095E-2</v>
      </c>
      <c r="J57" s="103">
        <v>10.138972027972029</v>
      </c>
      <c r="K57" s="105">
        <v>12.813006993006994</v>
      </c>
      <c r="L57" s="105">
        <v>2.4129790209790207</v>
      </c>
      <c r="M57" s="105">
        <v>47.388846153846153</v>
      </c>
      <c r="N57" s="105">
        <v>54.240734265734268</v>
      </c>
      <c r="O57" s="105">
        <v>16.832370629370629</v>
      </c>
      <c r="P57" s="105">
        <v>0.77698601398601386</v>
      </c>
      <c r="Q57" s="26"/>
    </row>
    <row r="58" spans="1:17" ht="27.75" customHeight="1" x14ac:dyDescent="0.2">
      <c r="A58" s="97" t="s">
        <v>76</v>
      </c>
      <c r="B58" s="91" t="s">
        <v>35</v>
      </c>
      <c r="C58" s="43">
        <v>50</v>
      </c>
      <c r="D58" s="43"/>
      <c r="E58" s="45">
        <v>3.75</v>
      </c>
      <c r="F58" s="45">
        <v>4.9000000000000004</v>
      </c>
      <c r="G58" s="45">
        <v>37.200000000000003</v>
      </c>
      <c r="H58" s="78">
        <v>208.5</v>
      </c>
      <c r="I58" s="45">
        <v>0.04</v>
      </c>
      <c r="J58" s="78">
        <v>0</v>
      </c>
      <c r="K58" s="47">
        <v>5</v>
      </c>
      <c r="L58" s="47">
        <v>1.75</v>
      </c>
      <c r="M58" s="47">
        <v>14.5</v>
      </c>
      <c r="N58" s="47">
        <v>45</v>
      </c>
      <c r="O58" s="47">
        <v>10</v>
      </c>
      <c r="P58" s="47">
        <v>1.05</v>
      </c>
      <c r="Q58" s="26"/>
    </row>
    <row r="59" spans="1:17" ht="53.25" customHeight="1" x14ac:dyDescent="0.2">
      <c r="A59" s="101" t="s">
        <v>78</v>
      </c>
      <c r="B59" s="102" t="s">
        <v>77</v>
      </c>
      <c r="C59" s="45">
        <v>200</v>
      </c>
      <c r="D59" s="45"/>
      <c r="E59" s="45">
        <v>0.2</v>
      </c>
      <c r="F59" s="45">
        <v>0</v>
      </c>
      <c r="G59" s="45">
        <v>24.8</v>
      </c>
      <c r="H59" s="78">
        <v>102</v>
      </c>
      <c r="I59" s="45">
        <v>0</v>
      </c>
      <c r="J59" s="45">
        <v>2.4</v>
      </c>
      <c r="K59" s="47">
        <v>0</v>
      </c>
      <c r="L59" s="47">
        <v>0</v>
      </c>
      <c r="M59" s="47">
        <v>10</v>
      </c>
      <c r="N59" s="47">
        <v>2</v>
      </c>
      <c r="O59" s="47">
        <v>2</v>
      </c>
      <c r="P59" s="47">
        <v>0.2</v>
      </c>
      <c r="Q59" s="26"/>
    </row>
    <row r="60" spans="1:17" ht="53.25" customHeight="1" x14ac:dyDescent="0.4">
      <c r="A60" s="129" t="s">
        <v>58</v>
      </c>
      <c r="B60" s="102" t="s">
        <v>60</v>
      </c>
      <c r="C60" s="117">
        <v>20</v>
      </c>
      <c r="D60" s="45"/>
      <c r="E60" s="103">
        <v>1.3199999999999998</v>
      </c>
      <c r="F60" s="103">
        <v>0.24</v>
      </c>
      <c r="G60" s="103">
        <v>7.92</v>
      </c>
      <c r="H60" s="103">
        <v>39.6</v>
      </c>
      <c r="I60" s="103">
        <v>3.4000000000000002E-2</v>
      </c>
      <c r="J60" s="103">
        <v>0</v>
      </c>
      <c r="K60" s="104">
        <v>0</v>
      </c>
      <c r="L60" s="105">
        <v>0.27999999999999997</v>
      </c>
      <c r="M60" s="105">
        <v>5.8</v>
      </c>
      <c r="N60" s="105">
        <v>30</v>
      </c>
      <c r="O60" s="105">
        <v>9.4</v>
      </c>
      <c r="P60" s="105">
        <v>0.78</v>
      </c>
      <c r="Q60" s="26"/>
    </row>
    <row r="61" spans="1:17" ht="38.25" customHeight="1" x14ac:dyDescent="0.2">
      <c r="A61" s="97"/>
      <c r="B61" s="69" t="s">
        <v>17</v>
      </c>
      <c r="C61" s="66">
        <v>537</v>
      </c>
      <c r="D61" s="118">
        <v>32</v>
      </c>
      <c r="E61" s="89">
        <f>SUM(E57:E60)</f>
        <v>9.2743181818181828</v>
      </c>
      <c r="F61" s="89">
        <f t="shared" ref="F61:P61" si="5">SUM(F57:F60)</f>
        <v>12.962451048951051</v>
      </c>
      <c r="G61" s="89">
        <f t="shared" si="5"/>
        <v>76.29574825174825</v>
      </c>
      <c r="H61" s="89">
        <f t="shared" si="5"/>
        <v>463.87867132867137</v>
      </c>
      <c r="I61" s="89">
        <f t="shared" si="5"/>
        <v>0.1225979020979021</v>
      </c>
      <c r="J61" s="89">
        <f t="shared" si="5"/>
        <v>12.538972027972029</v>
      </c>
      <c r="K61" s="89">
        <f t="shared" si="5"/>
        <v>17.813006993006994</v>
      </c>
      <c r="L61" s="89">
        <f t="shared" si="5"/>
        <v>4.4429790209790214</v>
      </c>
      <c r="M61" s="89">
        <f t="shared" si="5"/>
        <v>77.688846153846143</v>
      </c>
      <c r="N61" s="89">
        <f t="shared" si="5"/>
        <v>131.24073426573426</v>
      </c>
      <c r="O61" s="89">
        <f t="shared" si="5"/>
        <v>38.232370629370628</v>
      </c>
      <c r="P61" s="89">
        <f t="shared" si="5"/>
        <v>2.8069860139860143</v>
      </c>
      <c r="Q61" s="89"/>
    </row>
    <row r="62" spans="1:17" ht="21.95" customHeight="1" x14ac:dyDescent="0.2">
      <c r="A62" s="97"/>
      <c r="B62" s="70"/>
      <c r="C62" s="71"/>
      <c r="D62" s="71"/>
      <c r="E62" s="72"/>
      <c r="F62" s="72"/>
      <c r="G62" s="72"/>
      <c r="H62" s="73"/>
      <c r="I62" s="74"/>
      <c r="J62" s="74"/>
      <c r="K62" s="55"/>
      <c r="L62" s="56"/>
      <c r="M62" s="56"/>
      <c r="N62" s="56"/>
      <c r="O62" s="56"/>
      <c r="P62" s="56"/>
      <c r="Q62" s="26"/>
    </row>
    <row r="63" spans="1:17" ht="21.95" customHeight="1" x14ac:dyDescent="0.2">
      <c r="A63" s="43"/>
      <c r="B63" s="69" t="s">
        <v>28</v>
      </c>
      <c r="C63" s="66">
        <f>C19+C27+C36+C45+C53+C61</f>
        <v>3227</v>
      </c>
      <c r="D63" s="66"/>
      <c r="E63" s="90">
        <f t="shared" ref="E63:P63" si="6">E19+E27+E36+E45+E53+E61</f>
        <v>102.29573166693191</v>
      </c>
      <c r="F63" s="90">
        <f t="shared" si="6"/>
        <v>110.81367427931191</v>
      </c>
      <c r="G63" s="90">
        <f t="shared" si="6"/>
        <v>496.2970867825826</v>
      </c>
      <c r="H63" s="90">
        <f t="shared" si="6"/>
        <v>3406.8747835539957</v>
      </c>
      <c r="I63" s="90">
        <f t="shared" si="6"/>
        <v>1.6025292464257379</v>
      </c>
      <c r="J63" s="90">
        <f t="shared" si="6"/>
        <v>130.64337899115711</v>
      </c>
      <c r="K63" s="90">
        <f t="shared" si="6"/>
        <v>75.349777869046022</v>
      </c>
      <c r="L63" s="90">
        <f t="shared" si="6"/>
        <v>80.632998510036913</v>
      </c>
      <c r="M63" s="90">
        <f t="shared" si="6"/>
        <v>433.39564027913877</v>
      </c>
      <c r="N63" s="90">
        <f t="shared" si="6"/>
        <v>1315.7583489196847</v>
      </c>
      <c r="O63" s="90">
        <f t="shared" si="6"/>
        <v>494.66684572515612</v>
      </c>
      <c r="P63" s="90">
        <f t="shared" si="6"/>
        <v>27.903879318631098</v>
      </c>
      <c r="Q63" s="26"/>
    </row>
    <row r="64" spans="1:17" ht="21.95" customHeight="1" x14ac:dyDescent="0.2">
      <c r="A64" s="43"/>
      <c r="B64" s="69"/>
      <c r="C64" s="66"/>
      <c r="D64" s="66"/>
      <c r="E64" s="66"/>
      <c r="F64" s="66"/>
      <c r="G64" s="66"/>
      <c r="H64" s="66"/>
      <c r="I64" s="66"/>
      <c r="J64" s="66"/>
      <c r="K64" s="66"/>
      <c r="L64" s="66"/>
      <c r="M64" s="66"/>
      <c r="N64" s="66"/>
      <c r="O64" s="66"/>
      <c r="P64" s="66"/>
      <c r="Q64" s="26"/>
    </row>
    <row r="65" spans="1:17" ht="21.95" customHeight="1" x14ac:dyDescent="0.2">
      <c r="A65" s="43"/>
      <c r="B65" s="69"/>
      <c r="C65" s="66"/>
      <c r="D65" s="66"/>
      <c r="E65" s="66"/>
      <c r="F65" s="66"/>
      <c r="G65" s="66"/>
      <c r="H65" s="66"/>
      <c r="I65" s="66"/>
      <c r="J65" s="66"/>
      <c r="K65" s="66"/>
      <c r="L65" s="66"/>
      <c r="M65" s="66"/>
      <c r="N65" s="66"/>
      <c r="O65" s="66"/>
      <c r="P65" s="66"/>
      <c r="Q65" s="26"/>
    </row>
    <row r="66" spans="1:17" ht="21.95" customHeight="1" x14ac:dyDescent="0.2">
      <c r="A66" s="43"/>
      <c r="B66" s="69"/>
      <c r="C66" s="66"/>
      <c r="D66" s="66"/>
      <c r="E66" s="66"/>
      <c r="F66" s="66"/>
      <c r="G66" s="66"/>
      <c r="H66" s="66"/>
      <c r="I66" s="66"/>
      <c r="J66" s="66"/>
      <c r="K66" s="66"/>
      <c r="L66" s="66"/>
      <c r="M66" s="66"/>
      <c r="N66" s="66"/>
      <c r="O66" s="66"/>
      <c r="P66" s="66"/>
      <c r="Q66" s="26"/>
    </row>
    <row r="67" spans="1:17" ht="21.95" customHeight="1" x14ac:dyDescent="0.2">
      <c r="A67" s="43"/>
      <c r="B67" s="69"/>
      <c r="C67" s="66"/>
      <c r="D67" s="66"/>
      <c r="E67" s="66"/>
      <c r="F67" s="66"/>
      <c r="G67" s="66"/>
      <c r="H67" s="66"/>
      <c r="I67" s="66"/>
      <c r="J67" s="66"/>
      <c r="K67" s="66"/>
      <c r="L67" s="66"/>
      <c r="M67" s="66"/>
      <c r="N67" s="66"/>
      <c r="O67" s="66"/>
      <c r="P67" s="66"/>
      <c r="Q67" s="26"/>
    </row>
    <row r="68" spans="1:17" ht="21.95" customHeight="1" x14ac:dyDescent="0.2">
      <c r="A68" s="43"/>
      <c r="B68" s="69"/>
      <c r="C68" s="66"/>
      <c r="D68" s="66"/>
      <c r="E68" s="66"/>
      <c r="F68" s="66"/>
      <c r="G68" s="66"/>
      <c r="H68" s="66"/>
      <c r="I68" s="66"/>
      <c r="J68" s="66"/>
      <c r="K68" s="66"/>
      <c r="L68" s="66"/>
      <c r="M68" s="66"/>
      <c r="N68" s="66"/>
      <c r="O68" s="66"/>
      <c r="P68" s="66"/>
      <c r="Q68" s="26"/>
    </row>
    <row r="69" spans="1:17" ht="21.95" customHeight="1" x14ac:dyDescent="0.2">
      <c r="A69" s="43"/>
      <c r="B69" s="69"/>
      <c r="C69" s="66"/>
      <c r="D69" s="66"/>
      <c r="E69" s="66"/>
      <c r="F69" s="66"/>
      <c r="G69" s="66"/>
      <c r="H69" s="66"/>
      <c r="I69" s="66"/>
      <c r="J69" s="66"/>
      <c r="K69" s="66"/>
      <c r="L69" s="66"/>
      <c r="M69" s="66"/>
      <c r="N69" s="66"/>
      <c r="O69" s="66"/>
      <c r="P69" s="66"/>
      <c r="Q69" s="26"/>
    </row>
    <row r="70" spans="1:17" ht="21.95" customHeight="1" x14ac:dyDescent="0.2">
      <c r="A70" s="43"/>
      <c r="B70" s="69"/>
      <c r="C70" s="66"/>
      <c r="D70" s="66"/>
      <c r="E70" s="66"/>
      <c r="F70" s="66"/>
      <c r="G70" s="66"/>
      <c r="H70" s="66"/>
      <c r="I70" s="66"/>
      <c r="J70" s="66"/>
      <c r="K70" s="66"/>
      <c r="L70" s="66"/>
      <c r="M70" s="66"/>
      <c r="N70" s="66"/>
      <c r="O70" s="66"/>
      <c r="P70" s="66"/>
      <c r="Q70" s="26"/>
    </row>
    <row r="71" spans="1:17" ht="21.95" customHeight="1" x14ac:dyDescent="0.2">
      <c r="A71" s="43"/>
      <c r="B71" s="69"/>
      <c r="C71" s="66"/>
      <c r="D71" s="66"/>
      <c r="E71" s="66"/>
      <c r="F71" s="66"/>
      <c r="G71" s="66"/>
      <c r="H71" s="66"/>
      <c r="I71" s="66"/>
      <c r="J71" s="66"/>
      <c r="K71" s="66"/>
      <c r="L71" s="66"/>
      <c r="M71" s="66"/>
      <c r="N71" s="66"/>
      <c r="O71" s="66"/>
      <c r="P71" s="66"/>
      <c r="Q71" s="26"/>
    </row>
    <row r="72" spans="1:17" ht="21.95" customHeight="1" x14ac:dyDescent="0.2">
      <c r="A72" s="43"/>
      <c r="B72" s="69"/>
      <c r="C72" s="66"/>
      <c r="D72" s="66"/>
      <c r="E72" s="66"/>
      <c r="F72" s="66"/>
      <c r="G72" s="66"/>
      <c r="H72" s="66"/>
      <c r="I72" s="66"/>
      <c r="J72" s="66"/>
      <c r="K72" s="66"/>
      <c r="L72" s="66"/>
      <c r="M72" s="66"/>
      <c r="N72" s="66"/>
      <c r="O72" s="66"/>
      <c r="P72" s="66"/>
      <c r="Q72" s="26"/>
    </row>
    <row r="73" spans="1:17" ht="21.95" customHeight="1" x14ac:dyDescent="0.2">
      <c r="A73" s="43"/>
      <c r="B73" s="69"/>
      <c r="C73" s="66"/>
      <c r="D73" s="66"/>
      <c r="E73" s="66"/>
      <c r="F73" s="66"/>
      <c r="G73" s="66"/>
      <c r="H73" s="66"/>
      <c r="I73" s="66"/>
      <c r="J73" s="66"/>
      <c r="K73" s="66"/>
      <c r="L73" s="66"/>
      <c r="M73" s="66"/>
      <c r="N73" s="66"/>
      <c r="O73" s="66"/>
      <c r="P73" s="66"/>
      <c r="Q73" s="26"/>
    </row>
    <row r="74" spans="1:17" ht="21.95" customHeight="1" x14ac:dyDescent="0.2">
      <c r="A74" s="43"/>
      <c r="B74" s="69"/>
      <c r="C74" s="66"/>
      <c r="D74" s="66"/>
      <c r="E74" s="66"/>
      <c r="F74" s="66"/>
      <c r="G74" s="66"/>
      <c r="H74" s="66"/>
      <c r="I74" s="66"/>
      <c r="J74" s="66"/>
      <c r="K74" s="66"/>
      <c r="L74" s="66"/>
      <c r="M74" s="66"/>
      <c r="N74" s="66"/>
      <c r="O74" s="66"/>
      <c r="P74" s="66"/>
      <c r="Q74" s="26"/>
    </row>
    <row r="75" spans="1:17" ht="21.95" customHeight="1" x14ac:dyDescent="0.2">
      <c r="A75" s="43"/>
      <c r="B75" s="69"/>
      <c r="C75" s="66"/>
      <c r="D75" s="66"/>
      <c r="E75" s="66"/>
      <c r="F75" s="66"/>
      <c r="G75" s="66"/>
      <c r="H75" s="66"/>
      <c r="I75" s="66"/>
      <c r="J75" s="66"/>
      <c r="K75" s="66"/>
      <c r="L75" s="66"/>
      <c r="M75" s="66"/>
      <c r="N75" s="66"/>
      <c r="O75" s="66"/>
      <c r="P75" s="66"/>
      <c r="Q75" s="26"/>
    </row>
    <row r="76" spans="1:17" ht="21.95" customHeight="1" x14ac:dyDescent="0.2">
      <c r="A76" s="43"/>
      <c r="B76" s="69"/>
      <c r="C76" s="66"/>
      <c r="D76" s="66"/>
      <c r="E76" s="66"/>
      <c r="F76" s="66"/>
      <c r="G76" s="66"/>
      <c r="H76" s="66"/>
      <c r="I76" s="66"/>
      <c r="J76" s="66"/>
      <c r="K76" s="66"/>
      <c r="L76" s="66"/>
      <c r="M76" s="66"/>
      <c r="N76" s="66"/>
      <c r="O76" s="66"/>
      <c r="P76" s="66"/>
      <c r="Q76" s="26"/>
    </row>
    <row r="77" spans="1:17" ht="21.95" customHeight="1" x14ac:dyDescent="0.2">
      <c r="A77" s="43"/>
      <c r="B77" s="69"/>
      <c r="C77" s="66"/>
      <c r="D77" s="66"/>
      <c r="E77" s="66"/>
      <c r="F77" s="66"/>
      <c r="G77" s="66"/>
      <c r="H77" s="66"/>
      <c r="I77" s="66"/>
      <c r="J77" s="66"/>
      <c r="K77" s="66"/>
      <c r="L77" s="66"/>
      <c r="M77" s="66"/>
      <c r="N77" s="66"/>
      <c r="O77" s="66"/>
      <c r="P77" s="66"/>
      <c r="Q77" s="26"/>
    </row>
    <row r="78" spans="1:17" ht="21.95" customHeight="1" x14ac:dyDescent="0.2">
      <c r="A78" s="43"/>
      <c r="B78" s="69"/>
      <c r="C78" s="66"/>
      <c r="D78" s="66"/>
      <c r="E78" s="66"/>
      <c r="F78" s="66"/>
      <c r="G78" s="66"/>
      <c r="H78" s="66"/>
      <c r="I78" s="66"/>
      <c r="J78" s="66"/>
      <c r="K78" s="66"/>
      <c r="L78" s="66"/>
      <c r="M78" s="66"/>
      <c r="N78" s="66"/>
      <c r="O78" s="66"/>
      <c r="P78" s="66"/>
      <c r="Q78" s="26"/>
    </row>
    <row r="79" spans="1:17" ht="21.95" customHeight="1" x14ac:dyDescent="0.2">
      <c r="A79" s="43"/>
      <c r="B79" s="69"/>
      <c r="C79" s="66"/>
      <c r="D79" s="66"/>
      <c r="E79" s="66"/>
      <c r="F79" s="66"/>
      <c r="G79" s="66"/>
      <c r="H79" s="66"/>
      <c r="I79" s="66"/>
      <c r="J79" s="66"/>
      <c r="K79" s="66"/>
      <c r="L79" s="66"/>
      <c r="M79" s="66"/>
      <c r="N79" s="66"/>
      <c r="O79" s="66"/>
      <c r="P79" s="66"/>
      <c r="Q79" s="26"/>
    </row>
    <row r="80" spans="1:17" ht="21.95" customHeight="1" x14ac:dyDescent="0.2">
      <c r="A80" s="43"/>
      <c r="B80" s="69"/>
      <c r="C80" s="66"/>
      <c r="D80" s="66"/>
      <c r="E80" s="66"/>
      <c r="F80" s="66"/>
      <c r="G80" s="66"/>
      <c r="H80" s="66"/>
      <c r="I80" s="66"/>
      <c r="J80" s="66"/>
      <c r="K80" s="66"/>
      <c r="L80" s="66"/>
      <c r="M80" s="66"/>
      <c r="N80" s="66"/>
      <c r="O80" s="66"/>
      <c r="P80" s="66"/>
      <c r="Q80" s="26"/>
    </row>
    <row r="81" spans="1:17" ht="21.95" customHeight="1" x14ac:dyDescent="0.2">
      <c r="A81" s="43"/>
      <c r="B81" s="69"/>
      <c r="C81" s="66"/>
      <c r="D81" s="66"/>
      <c r="E81" s="66"/>
      <c r="F81" s="66"/>
      <c r="G81" s="66"/>
      <c r="H81" s="66"/>
      <c r="I81" s="66"/>
      <c r="J81" s="66"/>
      <c r="K81" s="66"/>
      <c r="L81" s="66"/>
      <c r="M81" s="66"/>
      <c r="N81" s="66"/>
      <c r="O81" s="66"/>
      <c r="P81" s="66"/>
      <c r="Q81" s="26"/>
    </row>
    <row r="82" spans="1:17" ht="21.95" customHeight="1" x14ac:dyDescent="0.2">
      <c r="A82" s="43"/>
      <c r="B82" s="69"/>
      <c r="C82" s="66"/>
      <c r="D82" s="66"/>
      <c r="E82" s="66"/>
      <c r="F82" s="66"/>
      <c r="G82" s="66"/>
      <c r="H82" s="66"/>
      <c r="I82" s="66"/>
      <c r="J82" s="66"/>
      <c r="K82" s="66"/>
      <c r="L82" s="66"/>
      <c r="M82" s="66"/>
      <c r="N82" s="66"/>
      <c r="O82" s="66"/>
      <c r="P82" s="66"/>
      <c r="Q82" s="26"/>
    </row>
    <row r="83" spans="1:17" ht="21.95" customHeight="1" x14ac:dyDescent="0.2">
      <c r="A83" s="43"/>
      <c r="B83" s="69"/>
      <c r="C83" s="66"/>
      <c r="D83" s="66"/>
      <c r="E83" s="66"/>
      <c r="F83" s="66"/>
      <c r="G83" s="66"/>
      <c r="H83" s="66"/>
      <c r="I83" s="66"/>
      <c r="J83" s="66"/>
      <c r="K83" s="66"/>
      <c r="L83" s="66"/>
      <c r="M83" s="66"/>
      <c r="N83" s="66"/>
      <c r="O83" s="66"/>
      <c r="P83" s="66"/>
      <c r="Q83" s="26"/>
    </row>
    <row r="84" spans="1:17" ht="21.95" customHeight="1" x14ac:dyDescent="0.2">
      <c r="A84" s="43"/>
      <c r="B84" s="69"/>
      <c r="C84" s="66"/>
      <c r="D84" s="66"/>
      <c r="E84" s="66"/>
      <c r="F84" s="66"/>
      <c r="G84" s="66"/>
      <c r="H84" s="66"/>
      <c r="I84" s="66"/>
      <c r="J84" s="66"/>
      <c r="K84" s="66"/>
      <c r="L84" s="66"/>
      <c r="M84" s="66"/>
      <c r="N84" s="66"/>
      <c r="O84" s="66"/>
      <c r="P84" s="66"/>
      <c r="Q84" s="26"/>
    </row>
    <row r="85" spans="1:17" ht="21.95" customHeight="1" x14ac:dyDescent="0.2">
      <c r="A85" s="43"/>
      <c r="B85" s="69"/>
      <c r="C85" s="66"/>
      <c r="D85" s="66"/>
      <c r="E85" s="66"/>
      <c r="F85" s="66"/>
      <c r="G85" s="66"/>
      <c r="H85" s="66"/>
      <c r="I85" s="66"/>
      <c r="J85" s="66"/>
      <c r="K85" s="66"/>
      <c r="L85" s="66"/>
      <c r="M85" s="66"/>
      <c r="N85" s="66"/>
      <c r="O85" s="66"/>
      <c r="P85" s="66"/>
      <c r="Q85" s="26"/>
    </row>
    <row r="86" spans="1:17" ht="21.95" customHeight="1" x14ac:dyDescent="0.2">
      <c r="A86" s="43"/>
      <c r="B86" s="69"/>
      <c r="C86" s="66"/>
      <c r="D86" s="66"/>
      <c r="E86" s="66"/>
      <c r="F86" s="66"/>
      <c r="G86" s="66"/>
      <c r="H86" s="66"/>
      <c r="I86" s="66"/>
      <c r="J86" s="66"/>
      <c r="K86" s="66"/>
      <c r="L86" s="66"/>
      <c r="M86" s="66"/>
      <c r="N86" s="66"/>
      <c r="O86" s="66"/>
      <c r="P86" s="66"/>
      <c r="Q86" s="26"/>
    </row>
    <row r="87" spans="1:17" ht="21.95" customHeight="1" x14ac:dyDescent="0.2">
      <c r="A87" s="43"/>
      <c r="B87" s="69"/>
      <c r="C87" s="66"/>
      <c r="D87" s="66"/>
      <c r="E87" s="66"/>
      <c r="F87" s="66"/>
      <c r="G87" s="66"/>
      <c r="H87" s="66"/>
      <c r="I87" s="66"/>
      <c r="J87" s="66"/>
      <c r="K87" s="66"/>
      <c r="L87" s="66"/>
      <c r="M87" s="66"/>
      <c r="N87" s="66"/>
      <c r="O87" s="66"/>
      <c r="P87" s="66"/>
      <c r="Q87" s="26"/>
    </row>
    <row r="88" spans="1:17" ht="21.95" customHeight="1" x14ac:dyDescent="0.2">
      <c r="A88" s="43"/>
      <c r="B88" s="69"/>
      <c r="C88" s="66"/>
      <c r="D88" s="66"/>
      <c r="E88" s="66"/>
      <c r="F88" s="66"/>
      <c r="G88" s="66"/>
      <c r="H88" s="66"/>
      <c r="I88" s="66"/>
      <c r="J88" s="66"/>
      <c r="K88" s="66"/>
      <c r="L88" s="66"/>
      <c r="M88" s="66"/>
      <c r="N88" s="66"/>
      <c r="O88" s="66"/>
      <c r="P88" s="66"/>
      <c r="Q88" s="26"/>
    </row>
    <row r="89" spans="1:17" ht="57.75" customHeight="1" x14ac:dyDescent="0.2">
      <c r="A89" s="43"/>
      <c r="B89" s="135" t="s">
        <v>92</v>
      </c>
      <c r="C89" s="135"/>
      <c r="D89" s="135"/>
      <c r="E89" s="135"/>
      <c r="F89" s="135"/>
      <c r="G89" s="135"/>
      <c r="H89" s="135"/>
      <c r="I89" s="135"/>
      <c r="J89" s="135"/>
      <c r="K89" s="135"/>
      <c r="L89" s="135"/>
      <c r="M89" s="109"/>
      <c r="N89" s="66"/>
      <c r="O89" s="66"/>
      <c r="P89" s="66"/>
      <c r="Q89" s="26"/>
    </row>
    <row r="90" spans="1:17" ht="57" customHeight="1" x14ac:dyDescent="0.2">
      <c r="A90" s="134" t="s">
        <v>24</v>
      </c>
      <c r="B90" s="134"/>
      <c r="C90" s="134"/>
      <c r="D90" s="116"/>
      <c r="E90" s="72"/>
      <c r="F90" s="72"/>
      <c r="G90" s="72"/>
      <c r="H90" s="73"/>
      <c r="I90" s="74"/>
      <c r="J90" s="74"/>
      <c r="K90" s="55"/>
      <c r="L90" s="56"/>
      <c r="M90" s="56"/>
      <c r="N90" s="56"/>
      <c r="O90" s="56"/>
      <c r="P90" s="56"/>
      <c r="Q90" s="26"/>
    </row>
    <row r="91" spans="1:17" ht="57" customHeight="1" x14ac:dyDescent="0.2">
      <c r="A91" s="106" t="s">
        <v>3</v>
      </c>
      <c r="B91" s="106" t="s">
        <v>4</v>
      </c>
      <c r="C91" s="106" t="s">
        <v>32</v>
      </c>
      <c r="D91" s="106" t="s">
        <v>104</v>
      </c>
      <c r="E91" s="30" t="s">
        <v>5</v>
      </c>
      <c r="F91" s="30" t="s">
        <v>6</v>
      </c>
      <c r="G91" s="30" t="s">
        <v>7</v>
      </c>
      <c r="H91" s="106" t="s">
        <v>0</v>
      </c>
      <c r="I91" s="30" t="s">
        <v>8</v>
      </c>
      <c r="J91" s="106" t="s">
        <v>9</v>
      </c>
      <c r="K91" s="107" t="s">
        <v>10</v>
      </c>
      <c r="L91" s="107" t="s">
        <v>11</v>
      </c>
      <c r="M91" s="107" t="s">
        <v>12</v>
      </c>
      <c r="N91" s="107" t="s">
        <v>13</v>
      </c>
      <c r="O91" s="107" t="s">
        <v>14</v>
      </c>
      <c r="P91" s="107" t="s">
        <v>15</v>
      </c>
      <c r="Q91" s="26"/>
    </row>
    <row r="92" spans="1:17" ht="33" customHeight="1" x14ac:dyDescent="0.2">
      <c r="A92" s="43"/>
      <c r="B92" s="108" t="s">
        <v>63</v>
      </c>
      <c r="C92" s="71"/>
      <c r="D92" s="71"/>
      <c r="E92" s="72"/>
      <c r="F92" s="72"/>
      <c r="G92" s="72"/>
      <c r="H92" s="73"/>
      <c r="I92" s="74"/>
      <c r="J92" s="74"/>
      <c r="K92" s="55"/>
      <c r="L92" s="56"/>
      <c r="M92" s="56"/>
      <c r="N92" s="56"/>
      <c r="O92" s="56"/>
      <c r="P92" s="56"/>
      <c r="Q92" s="26"/>
    </row>
    <row r="93" spans="1:17" ht="42" customHeight="1" x14ac:dyDescent="0.2">
      <c r="A93" s="43"/>
      <c r="B93" s="58" t="s">
        <v>22</v>
      </c>
      <c r="C93" s="71"/>
      <c r="D93" s="71"/>
      <c r="E93" s="72"/>
      <c r="F93" s="72"/>
      <c r="G93" s="72"/>
      <c r="H93" s="73"/>
      <c r="I93" s="74"/>
      <c r="J93" s="74"/>
      <c r="K93" s="55"/>
      <c r="L93" s="56"/>
      <c r="M93" s="56"/>
      <c r="N93" s="56"/>
      <c r="O93" s="56"/>
      <c r="P93" s="56"/>
      <c r="Q93" s="26"/>
    </row>
    <row r="94" spans="1:17" ht="59.25" customHeight="1" x14ac:dyDescent="0.2">
      <c r="A94" s="101" t="s">
        <v>79</v>
      </c>
      <c r="B94" s="86" t="s">
        <v>46</v>
      </c>
      <c r="C94" s="75" t="s">
        <v>39</v>
      </c>
      <c r="D94" s="75"/>
      <c r="E94" s="75">
        <v>8.5</v>
      </c>
      <c r="F94" s="75">
        <v>11.21</v>
      </c>
      <c r="G94" s="75">
        <v>10.61</v>
      </c>
      <c r="H94" s="77">
        <v>180</v>
      </c>
      <c r="I94" s="75">
        <v>0.04</v>
      </c>
      <c r="J94" s="75">
        <v>0.27</v>
      </c>
      <c r="K94" s="47">
        <v>16.309999999999999</v>
      </c>
      <c r="L94" s="47">
        <v>2.67</v>
      </c>
      <c r="M94" s="47">
        <v>24.45</v>
      </c>
      <c r="N94" s="47">
        <v>79.59</v>
      </c>
      <c r="O94" s="47">
        <v>14.19</v>
      </c>
      <c r="P94" s="47">
        <v>5.29</v>
      </c>
      <c r="Q94" s="26"/>
    </row>
    <row r="95" spans="1:17" ht="55.5" customHeight="1" x14ac:dyDescent="0.2">
      <c r="A95" s="101" t="s">
        <v>72</v>
      </c>
      <c r="B95" s="52" t="s">
        <v>40</v>
      </c>
      <c r="C95" s="43">
        <v>180</v>
      </c>
      <c r="D95" s="43"/>
      <c r="E95" s="43">
        <v>10.523999999999999</v>
      </c>
      <c r="F95" s="43">
        <v>2.7600000000000007</v>
      </c>
      <c r="G95" s="43">
        <v>47.675999999999995</v>
      </c>
      <c r="H95" s="87">
        <v>256.8</v>
      </c>
      <c r="I95" s="43">
        <v>0.252</v>
      </c>
      <c r="J95" s="43">
        <v>0</v>
      </c>
      <c r="K95" s="43">
        <v>0</v>
      </c>
      <c r="L95" s="43">
        <v>0.46799999999999997</v>
      </c>
      <c r="M95" s="43">
        <v>28.788</v>
      </c>
      <c r="N95" s="43">
        <v>248.82</v>
      </c>
      <c r="O95" s="43">
        <v>168.624</v>
      </c>
      <c r="P95" s="43">
        <v>5.652000000000001</v>
      </c>
      <c r="Q95" s="26"/>
    </row>
    <row r="96" spans="1:17" ht="51.75" customHeight="1" x14ac:dyDescent="0.2">
      <c r="A96" s="101" t="s">
        <v>52</v>
      </c>
      <c r="B96" s="91" t="s">
        <v>1</v>
      </c>
      <c r="C96" s="45" t="s">
        <v>64</v>
      </c>
      <c r="D96" s="45"/>
      <c r="E96" s="45">
        <v>7.0000000000000007E-2</v>
      </c>
      <c r="F96" s="45">
        <v>0.02</v>
      </c>
      <c r="G96" s="45">
        <v>10.01</v>
      </c>
      <c r="H96" s="45">
        <v>40</v>
      </c>
      <c r="I96" s="45">
        <v>0</v>
      </c>
      <c r="J96" s="45">
        <v>0.03</v>
      </c>
      <c r="K96" s="47">
        <v>0</v>
      </c>
      <c r="L96" s="47">
        <v>0</v>
      </c>
      <c r="M96" s="47">
        <v>10.95</v>
      </c>
      <c r="N96" s="47">
        <v>2.8</v>
      </c>
      <c r="O96" s="47">
        <v>1.4</v>
      </c>
      <c r="P96" s="47">
        <v>0.26500000000000001</v>
      </c>
      <c r="Q96" s="26"/>
    </row>
    <row r="97" spans="1:17" ht="42" customHeight="1" x14ac:dyDescent="0.2">
      <c r="A97" s="129" t="s">
        <v>57</v>
      </c>
      <c r="B97" s="102" t="s">
        <v>59</v>
      </c>
      <c r="C97" s="117" t="s">
        <v>16</v>
      </c>
      <c r="D97" s="45"/>
      <c r="E97" s="45">
        <v>2.84</v>
      </c>
      <c r="F97" s="45">
        <v>0.4</v>
      </c>
      <c r="G97" s="45">
        <v>17.759999999999998</v>
      </c>
      <c r="H97" s="45">
        <v>86.6</v>
      </c>
      <c r="I97" s="45">
        <v>5.6000000000000001E-2</v>
      </c>
      <c r="J97" s="45">
        <v>0</v>
      </c>
      <c r="K97" s="46">
        <v>0</v>
      </c>
      <c r="L97" s="47">
        <v>0.5</v>
      </c>
      <c r="M97" s="47">
        <v>9.8000000000000007</v>
      </c>
      <c r="N97" s="47">
        <v>43</v>
      </c>
      <c r="O97" s="47">
        <v>12.2</v>
      </c>
      <c r="P97" s="47">
        <v>1</v>
      </c>
      <c r="Q97" s="26"/>
    </row>
    <row r="98" spans="1:17" ht="38.25" customHeight="1" x14ac:dyDescent="0.2">
      <c r="A98" s="43"/>
      <c r="B98" s="69" t="s">
        <v>17</v>
      </c>
      <c r="C98" s="66">
        <v>525</v>
      </c>
      <c r="D98" s="118">
        <v>32</v>
      </c>
      <c r="E98" s="89">
        <f>SUM(E94:E97)</f>
        <v>21.934000000000001</v>
      </c>
      <c r="F98" s="89">
        <f t="shared" ref="F98:P98" si="7">SUM(F94:F97)</f>
        <v>14.390000000000002</v>
      </c>
      <c r="G98" s="89">
        <f t="shared" si="7"/>
        <v>86.055999999999983</v>
      </c>
      <c r="H98" s="89">
        <f t="shared" si="7"/>
        <v>563.4</v>
      </c>
      <c r="I98" s="89">
        <f t="shared" si="7"/>
        <v>0.34799999999999998</v>
      </c>
      <c r="J98" s="89">
        <f t="shared" si="7"/>
        <v>0.30000000000000004</v>
      </c>
      <c r="K98" s="89">
        <f t="shared" si="7"/>
        <v>16.309999999999999</v>
      </c>
      <c r="L98" s="89">
        <f t="shared" si="7"/>
        <v>3.6379999999999999</v>
      </c>
      <c r="M98" s="89">
        <f t="shared" si="7"/>
        <v>73.988</v>
      </c>
      <c r="N98" s="89">
        <f t="shared" si="7"/>
        <v>374.21</v>
      </c>
      <c r="O98" s="89">
        <f t="shared" si="7"/>
        <v>196.41399999999999</v>
      </c>
      <c r="P98" s="89">
        <f t="shared" si="7"/>
        <v>12.207000000000001</v>
      </c>
      <c r="Q98" s="26"/>
    </row>
    <row r="99" spans="1:17" ht="38.25" customHeight="1" x14ac:dyDescent="0.2">
      <c r="A99" s="43"/>
      <c r="B99" s="69"/>
      <c r="C99" s="66"/>
      <c r="D99" s="66"/>
      <c r="E99" s="89"/>
      <c r="F99" s="89"/>
      <c r="G99" s="89"/>
      <c r="H99" s="89"/>
      <c r="I99" s="89"/>
      <c r="J99" s="89"/>
      <c r="K99" s="89"/>
      <c r="L99" s="89"/>
      <c r="M99" s="89"/>
      <c r="N99" s="89"/>
      <c r="O99" s="89"/>
      <c r="P99" s="89"/>
      <c r="Q99" s="26"/>
    </row>
    <row r="100" spans="1:17" ht="21.95" customHeight="1" x14ac:dyDescent="0.2">
      <c r="A100" s="43"/>
      <c r="B100" s="70"/>
      <c r="C100" s="71"/>
      <c r="D100" s="71"/>
      <c r="E100" s="72"/>
      <c r="F100" s="72"/>
      <c r="G100" s="72"/>
      <c r="H100" s="73"/>
      <c r="I100" s="74"/>
      <c r="J100" s="74"/>
      <c r="K100" s="55"/>
      <c r="L100" s="56"/>
      <c r="M100" s="56"/>
      <c r="N100" s="56"/>
      <c r="O100" s="56"/>
      <c r="P100" s="56"/>
      <c r="Q100" s="26"/>
    </row>
    <row r="101" spans="1:17" ht="21.95" customHeight="1" x14ac:dyDescent="0.2">
      <c r="A101" s="43"/>
      <c r="B101" s="57" t="s">
        <v>18</v>
      </c>
      <c r="C101" s="71"/>
      <c r="D101" s="71"/>
      <c r="E101" s="72"/>
      <c r="F101" s="72"/>
      <c r="G101" s="72"/>
      <c r="H101" s="73"/>
      <c r="I101" s="74"/>
      <c r="J101" s="74"/>
      <c r="K101" s="55"/>
      <c r="L101" s="56"/>
      <c r="M101" s="56"/>
      <c r="N101" s="56"/>
      <c r="O101" s="56"/>
      <c r="P101" s="56"/>
      <c r="Q101" s="26"/>
    </row>
    <row r="102" spans="1:17" ht="21.95" customHeight="1" x14ac:dyDescent="0.2">
      <c r="A102" s="43"/>
      <c r="B102" s="58" t="s">
        <v>22</v>
      </c>
      <c r="C102" s="71"/>
      <c r="D102" s="71"/>
      <c r="E102" s="72"/>
      <c r="F102" s="72"/>
      <c r="G102" s="72"/>
      <c r="H102" s="73"/>
      <c r="I102" s="74"/>
      <c r="J102" s="74"/>
      <c r="K102" s="55"/>
      <c r="L102" s="56"/>
      <c r="M102" s="56"/>
      <c r="N102" s="56"/>
      <c r="O102" s="56"/>
      <c r="P102" s="56"/>
      <c r="Q102" s="26"/>
    </row>
    <row r="103" spans="1:17" ht="78" customHeight="1" x14ac:dyDescent="0.2">
      <c r="A103" s="101" t="s">
        <v>101</v>
      </c>
      <c r="B103" s="86" t="s">
        <v>98</v>
      </c>
      <c r="C103" s="45" t="s">
        <v>61</v>
      </c>
      <c r="D103" s="45"/>
      <c r="E103" s="103">
        <v>4.6174999999999997</v>
      </c>
      <c r="F103" s="103">
        <v>8.4459999999999997</v>
      </c>
      <c r="G103" s="103">
        <v>12.374000000000001</v>
      </c>
      <c r="H103" s="103">
        <v>149.64999999999998</v>
      </c>
      <c r="I103" s="103">
        <v>9.9500000000000005E-2</v>
      </c>
      <c r="J103" s="103">
        <v>8.6509999999999998</v>
      </c>
      <c r="K103" s="105">
        <v>15.82</v>
      </c>
      <c r="L103" s="105">
        <v>2.472</v>
      </c>
      <c r="M103" s="105">
        <v>43.31</v>
      </c>
      <c r="N103" s="105">
        <v>79.224999999999994</v>
      </c>
      <c r="O103" s="105">
        <v>27.102999999999998</v>
      </c>
      <c r="P103" s="105">
        <v>1.133</v>
      </c>
      <c r="Q103" s="26"/>
    </row>
    <row r="104" spans="1:17" ht="57.75" customHeight="1" x14ac:dyDescent="0.2">
      <c r="A104" s="101"/>
      <c r="B104" s="91" t="s">
        <v>93</v>
      </c>
      <c r="C104" s="45">
        <v>100</v>
      </c>
      <c r="D104" s="45"/>
      <c r="E104" s="45">
        <v>6.78</v>
      </c>
      <c r="F104" s="45">
        <v>13.96</v>
      </c>
      <c r="G104" s="45">
        <v>42.14</v>
      </c>
      <c r="H104" s="45">
        <v>321</v>
      </c>
      <c r="I104" s="45">
        <v>0.12</v>
      </c>
      <c r="J104" s="45">
        <v>0</v>
      </c>
      <c r="K104" s="46">
        <v>0</v>
      </c>
      <c r="L104" s="47">
        <v>5.0999999999999996</v>
      </c>
      <c r="M104" s="47">
        <v>18.600000000000001</v>
      </c>
      <c r="N104" s="47">
        <v>64.2</v>
      </c>
      <c r="O104" s="47">
        <v>26.2</v>
      </c>
      <c r="P104" s="47">
        <v>1.2</v>
      </c>
      <c r="Q104" s="26"/>
    </row>
    <row r="105" spans="1:17" ht="60.75" customHeight="1" x14ac:dyDescent="0.2">
      <c r="A105" s="101" t="s">
        <v>81</v>
      </c>
      <c r="B105" s="48" t="s">
        <v>80</v>
      </c>
      <c r="C105" s="45">
        <v>200</v>
      </c>
      <c r="D105" s="45"/>
      <c r="E105" s="45">
        <v>0.16</v>
      </c>
      <c r="F105" s="45">
        <v>0.16</v>
      </c>
      <c r="G105" s="45">
        <v>27.880000000000003</v>
      </c>
      <c r="H105" s="45">
        <v>114.6</v>
      </c>
      <c r="I105" s="45">
        <v>1.2E-2</v>
      </c>
      <c r="J105" s="45">
        <v>0.9</v>
      </c>
      <c r="K105" s="47">
        <v>0</v>
      </c>
      <c r="L105" s="47">
        <v>0.08</v>
      </c>
      <c r="M105" s="47">
        <v>14.180000000000001</v>
      </c>
      <c r="N105" s="47">
        <v>4.4000000000000004</v>
      </c>
      <c r="O105" s="47">
        <v>5.14</v>
      </c>
      <c r="P105" s="47">
        <v>0.95199999999999996</v>
      </c>
      <c r="Q105" s="26"/>
    </row>
    <row r="106" spans="1:17" ht="54" customHeight="1" x14ac:dyDescent="0.4">
      <c r="A106" s="129" t="s">
        <v>58</v>
      </c>
      <c r="B106" s="102" t="s">
        <v>60</v>
      </c>
      <c r="C106" s="117">
        <v>20</v>
      </c>
      <c r="D106" s="45"/>
      <c r="E106" s="103">
        <v>1.3199999999999998</v>
      </c>
      <c r="F106" s="103">
        <v>0.24</v>
      </c>
      <c r="G106" s="103">
        <v>7.92</v>
      </c>
      <c r="H106" s="103">
        <v>39.6</v>
      </c>
      <c r="I106" s="103">
        <v>3.4000000000000002E-2</v>
      </c>
      <c r="J106" s="103">
        <v>0</v>
      </c>
      <c r="K106" s="104">
        <v>0</v>
      </c>
      <c r="L106" s="105">
        <v>0.27999999999999997</v>
      </c>
      <c r="M106" s="105">
        <v>5.8</v>
      </c>
      <c r="N106" s="105">
        <v>30</v>
      </c>
      <c r="O106" s="105">
        <v>9.4</v>
      </c>
      <c r="P106" s="105">
        <v>0.78</v>
      </c>
      <c r="Q106" s="26"/>
    </row>
    <row r="107" spans="1:17" ht="53.25" customHeight="1" x14ac:dyDescent="0.2">
      <c r="A107" s="43"/>
      <c r="B107" s="69" t="s">
        <v>17</v>
      </c>
      <c r="C107" s="66">
        <v>590</v>
      </c>
      <c r="D107" s="118">
        <v>32</v>
      </c>
      <c r="E107" s="89">
        <f>SUM(E103:E106)</f>
        <v>12.877500000000001</v>
      </c>
      <c r="F107" s="89">
        <f t="shared" ref="F107:P107" si="8">SUM(F103:F106)</f>
        <v>22.805999999999997</v>
      </c>
      <c r="G107" s="89">
        <f t="shared" si="8"/>
        <v>90.314000000000007</v>
      </c>
      <c r="H107" s="89">
        <f t="shared" si="8"/>
        <v>624.85</v>
      </c>
      <c r="I107" s="89">
        <f t="shared" si="8"/>
        <v>0.26550000000000001</v>
      </c>
      <c r="J107" s="89">
        <f t="shared" si="8"/>
        <v>9.5510000000000002</v>
      </c>
      <c r="K107" s="89">
        <f t="shared" si="8"/>
        <v>15.82</v>
      </c>
      <c r="L107" s="89">
        <f t="shared" si="8"/>
        <v>7.9319999999999995</v>
      </c>
      <c r="M107" s="89">
        <f t="shared" si="8"/>
        <v>81.89</v>
      </c>
      <c r="N107" s="89">
        <f t="shared" si="8"/>
        <v>177.82500000000002</v>
      </c>
      <c r="O107" s="89">
        <f t="shared" si="8"/>
        <v>67.843000000000004</v>
      </c>
      <c r="P107" s="89">
        <f t="shared" si="8"/>
        <v>4.0650000000000004</v>
      </c>
      <c r="Q107" s="26"/>
    </row>
    <row r="108" spans="1:17" ht="21.95" customHeight="1" x14ac:dyDescent="0.2">
      <c r="A108" s="43"/>
      <c r="B108" s="69"/>
      <c r="C108" s="66"/>
      <c r="D108" s="66"/>
      <c r="E108" s="89"/>
      <c r="F108" s="89"/>
      <c r="G108" s="89"/>
      <c r="H108" s="89"/>
      <c r="I108" s="89"/>
      <c r="J108" s="89"/>
      <c r="K108" s="89"/>
      <c r="L108" s="89"/>
      <c r="M108" s="89"/>
      <c r="N108" s="89"/>
      <c r="O108" s="89"/>
      <c r="P108" s="89"/>
      <c r="Q108" s="26"/>
    </row>
    <row r="109" spans="1:17" ht="21.95" customHeight="1" x14ac:dyDescent="0.2">
      <c r="A109" s="43"/>
      <c r="B109" s="70"/>
      <c r="C109" s="71"/>
      <c r="D109" s="71"/>
      <c r="E109" s="72"/>
      <c r="F109" s="72"/>
      <c r="G109" s="72"/>
      <c r="H109" s="73"/>
      <c r="I109" s="74"/>
      <c r="J109" s="74"/>
      <c r="K109" s="55"/>
      <c r="L109" s="56"/>
      <c r="M109" s="56"/>
      <c r="N109" s="56"/>
      <c r="O109" s="56"/>
      <c r="P109" s="56"/>
      <c r="Q109" s="26"/>
    </row>
    <row r="110" spans="1:17" ht="21.95" customHeight="1" x14ac:dyDescent="0.2">
      <c r="A110" s="43"/>
      <c r="B110" s="63" t="s">
        <v>19</v>
      </c>
      <c r="C110" s="75"/>
      <c r="D110" s="75"/>
      <c r="E110" s="74"/>
      <c r="F110" s="74"/>
      <c r="G110" s="74"/>
      <c r="H110" s="74"/>
      <c r="I110" s="74"/>
      <c r="J110" s="74"/>
      <c r="K110" s="55"/>
      <c r="L110" s="56"/>
      <c r="M110" s="56"/>
      <c r="N110" s="56"/>
      <c r="O110" s="56"/>
      <c r="P110" s="56"/>
      <c r="Q110" s="26"/>
    </row>
    <row r="111" spans="1:17" ht="21.95" customHeight="1" x14ac:dyDescent="0.2">
      <c r="A111" s="43"/>
      <c r="B111" s="58" t="s">
        <v>22</v>
      </c>
      <c r="C111" s="45"/>
      <c r="D111" s="45"/>
      <c r="E111" s="45"/>
      <c r="F111" s="45"/>
      <c r="G111" s="45"/>
      <c r="H111" s="45"/>
      <c r="I111" s="45"/>
      <c r="J111" s="45"/>
      <c r="K111" s="46"/>
      <c r="L111" s="47"/>
      <c r="M111" s="47"/>
      <c r="N111" s="47"/>
      <c r="O111" s="47"/>
      <c r="P111" s="47"/>
      <c r="Q111" s="26"/>
    </row>
    <row r="112" spans="1:17" ht="68.25" customHeight="1" x14ac:dyDescent="0.2">
      <c r="A112" s="101" t="s">
        <v>82</v>
      </c>
      <c r="B112" s="59" t="s">
        <v>41</v>
      </c>
      <c r="C112" s="45" t="s">
        <v>42</v>
      </c>
      <c r="D112" s="45"/>
      <c r="E112" s="78">
        <v>10.037925925925926</v>
      </c>
      <c r="F112" s="78">
        <v>7.2077197197197194</v>
      </c>
      <c r="G112" s="78">
        <v>12.803595595595596</v>
      </c>
      <c r="H112" s="78">
        <v>156.83123123123124</v>
      </c>
      <c r="I112" s="78">
        <v>5.8114114114114122E-2</v>
      </c>
      <c r="J112" s="78">
        <v>0.26134934934934934</v>
      </c>
      <c r="K112" s="88">
        <v>10.846526526526524</v>
      </c>
      <c r="L112" s="88">
        <v>4.0621341341341353</v>
      </c>
      <c r="M112" s="88">
        <v>40.236348348348344</v>
      </c>
      <c r="N112" s="88">
        <v>135.50122922922924</v>
      </c>
      <c r="O112" s="88">
        <v>31.656120120120121</v>
      </c>
      <c r="P112" s="88">
        <v>1.1897017017017018</v>
      </c>
      <c r="Q112" s="26"/>
    </row>
    <row r="113" spans="1:17" ht="60.75" customHeight="1" x14ac:dyDescent="0.2">
      <c r="A113" s="101" t="s">
        <v>84</v>
      </c>
      <c r="B113" s="91" t="s">
        <v>83</v>
      </c>
      <c r="C113" s="45" t="s">
        <v>70</v>
      </c>
      <c r="D113" s="45"/>
      <c r="E113" s="78">
        <v>6.8279520958083824</v>
      </c>
      <c r="F113" s="78">
        <v>2.9266586826347303</v>
      </c>
      <c r="G113" s="78">
        <v>38.288922155688624</v>
      </c>
      <c r="H113" s="78">
        <v>206.96047904191619</v>
      </c>
      <c r="I113" s="88">
        <v>7.2000000000000008E-2</v>
      </c>
      <c r="J113" s="88">
        <v>0</v>
      </c>
      <c r="K113" s="88">
        <v>11.976047904191617</v>
      </c>
      <c r="L113" s="88">
        <v>0.96893413173652676</v>
      </c>
      <c r="M113" s="88">
        <v>13.858562874251497</v>
      </c>
      <c r="N113" s="88">
        <v>45.538203592814369</v>
      </c>
      <c r="O113" s="88">
        <v>10.26</v>
      </c>
      <c r="P113" s="88">
        <v>1.0139880239520958</v>
      </c>
      <c r="Q113" s="26"/>
    </row>
    <row r="114" spans="1:17" ht="21.75" customHeight="1" x14ac:dyDescent="0.2">
      <c r="A114" s="43" t="s">
        <v>53</v>
      </c>
      <c r="B114" s="48" t="s">
        <v>33</v>
      </c>
      <c r="C114" s="45">
        <v>200</v>
      </c>
      <c r="D114" s="45"/>
      <c r="E114" s="45">
        <v>0.24</v>
      </c>
      <c r="F114" s="45">
        <v>0.12</v>
      </c>
      <c r="G114" s="45">
        <v>35.76</v>
      </c>
      <c r="H114" s="45">
        <v>145.08000000000001</v>
      </c>
      <c r="I114" s="45">
        <v>0</v>
      </c>
      <c r="J114" s="45">
        <v>80</v>
      </c>
      <c r="K114" s="47">
        <v>0</v>
      </c>
      <c r="L114" s="47">
        <v>0.18</v>
      </c>
      <c r="M114" s="47">
        <v>8.1999999999999993</v>
      </c>
      <c r="N114" s="47">
        <v>6.42</v>
      </c>
      <c r="O114" s="47">
        <v>0.96</v>
      </c>
      <c r="P114" s="47">
        <v>0.28000000000000003</v>
      </c>
      <c r="Q114" s="26"/>
    </row>
    <row r="115" spans="1:17" ht="57.75" customHeight="1" x14ac:dyDescent="0.2">
      <c r="A115" s="129" t="s">
        <v>57</v>
      </c>
      <c r="B115" s="102" t="s">
        <v>59</v>
      </c>
      <c r="C115" s="117" t="s">
        <v>16</v>
      </c>
      <c r="D115" s="45"/>
      <c r="E115" s="45">
        <v>2.84</v>
      </c>
      <c r="F115" s="45">
        <v>0.4</v>
      </c>
      <c r="G115" s="45">
        <v>17.759999999999998</v>
      </c>
      <c r="H115" s="45">
        <v>86.6</v>
      </c>
      <c r="I115" s="45">
        <v>5.6000000000000001E-2</v>
      </c>
      <c r="J115" s="45">
        <v>0</v>
      </c>
      <c r="K115" s="46">
        <v>0</v>
      </c>
      <c r="L115" s="47">
        <v>0.5</v>
      </c>
      <c r="M115" s="47">
        <v>9.8000000000000007</v>
      </c>
      <c r="N115" s="47">
        <v>43</v>
      </c>
      <c r="O115" s="47">
        <v>12.2</v>
      </c>
      <c r="P115" s="47">
        <v>1</v>
      </c>
      <c r="Q115" s="26"/>
    </row>
    <row r="116" spans="1:17" ht="42" customHeight="1" x14ac:dyDescent="0.2">
      <c r="A116" s="43"/>
      <c r="B116" s="69" t="s">
        <v>17</v>
      </c>
      <c r="C116" s="66">
        <v>523</v>
      </c>
      <c r="D116" s="118">
        <v>32</v>
      </c>
      <c r="E116" s="90">
        <f>E112+E113+E115+E114</f>
        <v>19.945878021734305</v>
      </c>
      <c r="F116" s="90">
        <f t="shared" ref="F116:P116" si="9">F112+F113+F115+F114</f>
        <v>10.65437840235445</v>
      </c>
      <c r="G116" s="90">
        <f t="shared" si="9"/>
        <v>104.6125177512842</v>
      </c>
      <c r="H116" s="90">
        <f t="shared" si="9"/>
        <v>595.47171027314744</v>
      </c>
      <c r="I116" s="90">
        <f t="shared" si="9"/>
        <v>0.18611411411411413</v>
      </c>
      <c r="J116" s="90">
        <f t="shared" si="9"/>
        <v>80.261349349349345</v>
      </c>
      <c r="K116" s="90">
        <f t="shared" si="9"/>
        <v>22.822574430718142</v>
      </c>
      <c r="L116" s="90">
        <f t="shared" si="9"/>
        <v>5.7110682658706615</v>
      </c>
      <c r="M116" s="90">
        <f t="shared" si="9"/>
        <v>72.094911222599848</v>
      </c>
      <c r="N116" s="90">
        <f t="shared" si="9"/>
        <v>230.4594328220436</v>
      </c>
      <c r="O116" s="90">
        <f t="shared" si="9"/>
        <v>55.076120120120116</v>
      </c>
      <c r="P116" s="90">
        <f t="shared" si="9"/>
        <v>3.4836897256537975</v>
      </c>
      <c r="Q116" s="90"/>
    </row>
    <row r="117" spans="1:17" ht="36" customHeight="1" x14ac:dyDescent="0.2">
      <c r="A117" s="43"/>
      <c r="B117" s="58" t="s">
        <v>20</v>
      </c>
      <c r="C117" s="52"/>
      <c r="D117" s="52"/>
      <c r="E117" s="52"/>
      <c r="F117" s="52"/>
      <c r="G117" s="52"/>
      <c r="H117" s="52"/>
      <c r="I117" s="52"/>
      <c r="J117" s="52"/>
      <c r="K117" s="55"/>
      <c r="L117" s="56"/>
      <c r="M117" s="56"/>
      <c r="N117" s="56"/>
      <c r="O117" s="56"/>
      <c r="P117" s="56"/>
      <c r="Q117" s="26"/>
    </row>
    <row r="118" spans="1:17" ht="43.5" customHeight="1" x14ac:dyDescent="0.2">
      <c r="A118" s="43"/>
      <c r="B118" s="58" t="s">
        <v>22</v>
      </c>
      <c r="C118" s="52"/>
      <c r="D118" s="52"/>
      <c r="E118" s="91"/>
      <c r="F118" s="91"/>
      <c r="G118" s="91"/>
      <c r="H118" s="91"/>
      <c r="I118" s="91"/>
      <c r="J118" s="91"/>
      <c r="K118" s="46"/>
      <c r="L118" s="47"/>
      <c r="M118" s="47"/>
      <c r="N118" s="47"/>
      <c r="O118" s="47"/>
      <c r="P118" s="47"/>
      <c r="Q118" s="26"/>
    </row>
    <row r="119" spans="1:17" ht="43.5" customHeight="1" x14ac:dyDescent="0.2">
      <c r="A119" s="110" t="s">
        <v>87</v>
      </c>
      <c r="B119" s="44" t="s">
        <v>85</v>
      </c>
      <c r="C119" s="45" t="s">
        <v>86</v>
      </c>
      <c r="D119" s="45"/>
      <c r="E119" s="78">
        <v>17.00512443900449</v>
      </c>
      <c r="F119" s="78">
        <v>15.26655161158711</v>
      </c>
      <c r="G119" s="78">
        <v>41.757844145246843</v>
      </c>
      <c r="H119" s="78">
        <v>373.53694002447986</v>
      </c>
      <c r="I119" s="78">
        <v>0.32642825377396978</v>
      </c>
      <c r="J119" s="88">
        <v>52.13258057935537</v>
      </c>
      <c r="K119" s="88">
        <v>29.1</v>
      </c>
      <c r="L119" s="88">
        <v>3.0231831905344762</v>
      </c>
      <c r="M119" s="88">
        <v>57.907384740922076</v>
      </c>
      <c r="N119" s="88">
        <v>230.93315381476947</v>
      </c>
      <c r="O119" s="88">
        <v>81.558914728682169</v>
      </c>
      <c r="P119" s="78">
        <v>3.3773380252957974</v>
      </c>
      <c r="Q119" s="26"/>
    </row>
    <row r="120" spans="1:17" ht="43.5" customHeight="1" x14ac:dyDescent="0.2">
      <c r="A120" s="101" t="s">
        <v>52</v>
      </c>
      <c r="B120" s="91" t="s">
        <v>1</v>
      </c>
      <c r="C120" s="45" t="s">
        <v>64</v>
      </c>
      <c r="D120" s="45"/>
      <c r="E120" s="45">
        <v>7.0000000000000007E-2</v>
      </c>
      <c r="F120" s="45">
        <v>0.02</v>
      </c>
      <c r="G120" s="45">
        <v>10.01</v>
      </c>
      <c r="H120" s="45">
        <v>40</v>
      </c>
      <c r="I120" s="45">
        <v>0</v>
      </c>
      <c r="J120" s="45">
        <v>0.03</v>
      </c>
      <c r="K120" s="47">
        <v>0</v>
      </c>
      <c r="L120" s="47">
        <v>0</v>
      </c>
      <c r="M120" s="47">
        <v>10.95</v>
      </c>
      <c r="N120" s="47">
        <v>2.8</v>
      </c>
      <c r="O120" s="47">
        <v>1.4</v>
      </c>
      <c r="P120" s="47">
        <v>0.26500000000000001</v>
      </c>
      <c r="Q120" s="26"/>
    </row>
    <row r="121" spans="1:17" ht="43.5" customHeight="1" x14ac:dyDescent="0.2">
      <c r="A121" s="129" t="s">
        <v>57</v>
      </c>
      <c r="B121" s="102" t="s">
        <v>59</v>
      </c>
      <c r="C121" s="117" t="s">
        <v>16</v>
      </c>
      <c r="D121" s="45"/>
      <c r="E121" s="45">
        <v>2.84</v>
      </c>
      <c r="F121" s="45">
        <v>0.4</v>
      </c>
      <c r="G121" s="45">
        <v>17.759999999999998</v>
      </c>
      <c r="H121" s="45">
        <v>86.6</v>
      </c>
      <c r="I121" s="45">
        <v>5.6000000000000001E-2</v>
      </c>
      <c r="J121" s="45">
        <v>0</v>
      </c>
      <c r="K121" s="46">
        <v>0</v>
      </c>
      <c r="L121" s="47">
        <v>0.5</v>
      </c>
      <c r="M121" s="47">
        <v>9.8000000000000007</v>
      </c>
      <c r="N121" s="47">
        <v>43</v>
      </c>
      <c r="O121" s="47">
        <v>12.2</v>
      </c>
      <c r="P121" s="47">
        <v>1</v>
      </c>
      <c r="Q121" s="26"/>
    </row>
    <row r="122" spans="1:17" ht="43.5" customHeight="1" x14ac:dyDescent="0.2">
      <c r="A122" s="43"/>
      <c r="B122" s="92" t="s">
        <v>17</v>
      </c>
      <c r="C122" s="66">
        <v>440</v>
      </c>
      <c r="D122" s="118">
        <v>32</v>
      </c>
      <c r="E122" s="90">
        <f>E119+E120+E121</f>
        <v>19.91512443900449</v>
      </c>
      <c r="F122" s="90">
        <f t="shared" ref="F122:P122" si="10">F119+F120+F121</f>
        <v>15.68655161158711</v>
      </c>
      <c r="G122" s="90">
        <f t="shared" si="10"/>
        <v>69.527844145246831</v>
      </c>
      <c r="H122" s="90">
        <f t="shared" si="10"/>
        <v>500.13694002447983</v>
      </c>
      <c r="I122" s="90">
        <f t="shared" si="10"/>
        <v>0.38242825377396977</v>
      </c>
      <c r="J122" s="90">
        <f t="shared" si="10"/>
        <v>52.162580579355371</v>
      </c>
      <c r="K122" s="90">
        <f t="shared" si="10"/>
        <v>29.1</v>
      </c>
      <c r="L122" s="90">
        <f t="shared" si="10"/>
        <v>3.5231831905344762</v>
      </c>
      <c r="M122" s="90">
        <f t="shared" si="10"/>
        <v>78.657384740922069</v>
      </c>
      <c r="N122" s="90">
        <f t="shared" si="10"/>
        <v>276.73315381476948</v>
      </c>
      <c r="O122" s="90">
        <f t="shared" si="10"/>
        <v>95.158914728682177</v>
      </c>
      <c r="P122" s="90">
        <f t="shared" si="10"/>
        <v>4.642338025295798</v>
      </c>
      <c r="Q122" s="26"/>
    </row>
    <row r="123" spans="1:17" ht="43.5" customHeight="1" x14ac:dyDescent="0.2">
      <c r="A123" s="43"/>
      <c r="B123" s="92"/>
      <c r="C123" s="66"/>
      <c r="D123" s="66"/>
      <c r="E123" s="90"/>
      <c r="F123" s="90"/>
      <c r="G123" s="90"/>
      <c r="H123" s="90"/>
      <c r="I123" s="90"/>
      <c r="J123" s="90"/>
      <c r="K123" s="90"/>
      <c r="L123" s="90"/>
      <c r="M123" s="90"/>
      <c r="N123" s="90"/>
      <c r="O123" s="90"/>
      <c r="P123" s="90"/>
      <c r="Q123" s="26"/>
    </row>
    <row r="124" spans="1:17" ht="43.5" customHeight="1" x14ac:dyDescent="0.2">
      <c r="A124" s="43"/>
      <c r="B124" s="58" t="s">
        <v>21</v>
      </c>
      <c r="C124" s="52"/>
      <c r="D124" s="52"/>
      <c r="E124" s="91"/>
      <c r="F124" s="91"/>
      <c r="G124" s="91"/>
      <c r="H124" s="91"/>
      <c r="I124" s="91"/>
      <c r="J124" s="91"/>
      <c r="K124" s="46"/>
      <c r="L124" s="47"/>
      <c r="M124" s="47"/>
      <c r="N124" s="47"/>
      <c r="O124" s="47"/>
      <c r="P124" s="47"/>
      <c r="Q124" s="26"/>
    </row>
    <row r="125" spans="1:17" ht="43.5" customHeight="1" x14ac:dyDescent="0.2">
      <c r="A125" s="43"/>
      <c r="B125" s="58" t="s">
        <v>22</v>
      </c>
      <c r="C125" s="52"/>
      <c r="D125" s="52"/>
      <c r="E125" s="91"/>
      <c r="F125" s="91"/>
      <c r="G125" s="91"/>
      <c r="H125" s="91"/>
      <c r="I125" s="91"/>
      <c r="J125" s="91"/>
      <c r="K125" s="46"/>
      <c r="L125" s="47"/>
      <c r="M125" s="47"/>
      <c r="N125" s="47"/>
      <c r="O125" s="47"/>
      <c r="P125" s="47"/>
      <c r="Q125" s="26"/>
    </row>
    <row r="126" spans="1:17" ht="43.5" customHeight="1" x14ac:dyDescent="0.2">
      <c r="A126" s="101" t="s">
        <v>88</v>
      </c>
      <c r="B126" s="91" t="s">
        <v>62</v>
      </c>
      <c r="C126" s="45">
        <v>40</v>
      </c>
      <c r="D126" s="45"/>
      <c r="E126" s="45">
        <v>2.36</v>
      </c>
      <c r="F126" s="45">
        <v>7.49</v>
      </c>
      <c r="G126" s="45">
        <v>14.89</v>
      </c>
      <c r="H126" s="45">
        <v>136</v>
      </c>
      <c r="I126" s="45">
        <v>3.4000000000000002E-2</v>
      </c>
      <c r="J126" s="45"/>
      <c r="K126" s="47">
        <v>40</v>
      </c>
      <c r="L126" s="47">
        <v>0.44</v>
      </c>
      <c r="M126" s="47">
        <v>8.4</v>
      </c>
      <c r="N126" s="47">
        <v>22.5</v>
      </c>
      <c r="O126" s="47">
        <v>4.2</v>
      </c>
      <c r="P126" s="47">
        <v>0.35</v>
      </c>
      <c r="Q126" s="26"/>
    </row>
    <row r="127" spans="1:17" ht="54.75" customHeight="1" x14ac:dyDescent="0.2">
      <c r="A127" s="101" t="s">
        <v>102</v>
      </c>
      <c r="B127" s="86" t="s">
        <v>100</v>
      </c>
      <c r="C127" s="45">
        <v>250</v>
      </c>
      <c r="D127" s="45"/>
      <c r="E127" s="77">
        <v>3.7124999999999999</v>
      </c>
      <c r="F127" s="77">
        <v>4.4675000000000002</v>
      </c>
      <c r="G127" s="77">
        <v>7.68</v>
      </c>
      <c r="H127" s="77">
        <v>89</v>
      </c>
      <c r="I127" s="77">
        <v>4.4999999999999998E-2</v>
      </c>
      <c r="J127" s="77">
        <v>0.82499999999999996</v>
      </c>
      <c r="K127" s="88">
        <v>33</v>
      </c>
      <c r="L127" s="88">
        <v>2.5000000000000001E-2</v>
      </c>
      <c r="M127" s="88">
        <v>159.5</v>
      </c>
      <c r="N127" s="88">
        <v>113.675</v>
      </c>
      <c r="O127" s="88">
        <v>17.675000000000001</v>
      </c>
      <c r="P127" s="88">
        <v>0.15</v>
      </c>
      <c r="Q127" s="26"/>
    </row>
    <row r="128" spans="1:17" ht="40.5" customHeight="1" x14ac:dyDescent="0.2">
      <c r="A128" s="112" t="s">
        <v>90</v>
      </c>
      <c r="B128" s="91" t="s">
        <v>89</v>
      </c>
      <c r="C128" s="45">
        <v>200</v>
      </c>
      <c r="D128" s="45"/>
      <c r="E128" s="78">
        <v>0.47368421052631582</v>
      </c>
      <c r="F128" s="78">
        <v>0.10526315789473685</v>
      </c>
      <c r="G128" s="78">
        <v>24.223157894736843</v>
      </c>
      <c r="H128" s="78">
        <v>102.63157894736842</v>
      </c>
      <c r="I128" s="78">
        <v>2.1052631578947371E-2</v>
      </c>
      <c r="J128" s="78">
        <v>31.578947368421055</v>
      </c>
      <c r="K128" s="88">
        <v>0</v>
      </c>
      <c r="L128" s="88">
        <v>0.10526315789473685</v>
      </c>
      <c r="M128" s="88">
        <v>18.494736842105265</v>
      </c>
      <c r="N128" s="88">
        <v>12.105263157894738</v>
      </c>
      <c r="O128" s="88">
        <v>6.8421052631578947</v>
      </c>
      <c r="P128" s="88">
        <v>0.21789473684210525</v>
      </c>
      <c r="Q128" s="26"/>
    </row>
    <row r="129" spans="1:17" ht="58.5" customHeight="1" x14ac:dyDescent="0.2">
      <c r="A129" s="129" t="s">
        <v>58</v>
      </c>
      <c r="B129" s="102" t="s">
        <v>60</v>
      </c>
      <c r="C129" s="117">
        <v>20</v>
      </c>
      <c r="D129" s="45"/>
      <c r="E129" s="103">
        <v>1.3199999999999998</v>
      </c>
      <c r="F129" s="103">
        <v>0.24</v>
      </c>
      <c r="G129" s="103">
        <v>7.92</v>
      </c>
      <c r="H129" s="103">
        <v>39.6</v>
      </c>
      <c r="I129" s="103">
        <v>3.4000000000000002E-2</v>
      </c>
      <c r="J129" s="103">
        <v>0</v>
      </c>
      <c r="K129" s="111">
        <v>0</v>
      </c>
      <c r="L129" s="105">
        <v>0.27999999999999997</v>
      </c>
      <c r="M129" s="105">
        <v>5.8</v>
      </c>
      <c r="N129" s="105">
        <v>30</v>
      </c>
      <c r="O129" s="105">
        <v>9.4</v>
      </c>
      <c r="P129" s="105">
        <v>0.78</v>
      </c>
      <c r="Q129" s="26"/>
    </row>
    <row r="130" spans="1:17" ht="34.5" customHeight="1" x14ac:dyDescent="0.2">
      <c r="A130" s="43"/>
      <c r="B130" s="92" t="s">
        <v>17</v>
      </c>
      <c r="C130" s="66">
        <v>510</v>
      </c>
      <c r="D130" s="118">
        <v>32</v>
      </c>
      <c r="E130" s="93">
        <f>E126+E127+E128+E129</f>
        <v>7.8661842105263151</v>
      </c>
      <c r="F130" s="93">
        <f t="shared" ref="F130:P130" si="11">F126+F127+F128+F129</f>
        <v>12.302763157894736</v>
      </c>
      <c r="G130" s="93">
        <f t="shared" si="11"/>
        <v>54.713157894736845</v>
      </c>
      <c r="H130" s="93">
        <f t="shared" si="11"/>
        <v>367.23157894736846</v>
      </c>
      <c r="I130" s="93">
        <f t="shared" si="11"/>
        <v>0.13405263157894737</v>
      </c>
      <c r="J130" s="93">
        <f t="shared" si="11"/>
        <v>32.403947368421058</v>
      </c>
      <c r="K130" s="93">
        <f t="shared" si="11"/>
        <v>73</v>
      </c>
      <c r="L130" s="93">
        <f t="shared" si="11"/>
        <v>0.85026315789473683</v>
      </c>
      <c r="M130" s="93">
        <f t="shared" si="11"/>
        <v>192.19473684210527</v>
      </c>
      <c r="N130" s="93">
        <f t="shared" si="11"/>
        <v>178.28026315789475</v>
      </c>
      <c r="O130" s="93">
        <f t="shared" si="11"/>
        <v>38.117105263157896</v>
      </c>
      <c r="P130" s="93">
        <f t="shared" si="11"/>
        <v>1.4978947368421052</v>
      </c>
      <c r="Q130" s="26"/>
    </row>
    <row r="131" spans="1:17" ht="4.5" customHeight="1" x14ac:dyDescent="0.2">
      <c r="A131" s="43"/>
      <c r="B131" s="44"/>
      <c r="C131" s="94"/>
      <c r="D131" s="94"/>
      <c r="E131" s="50"/>
      <c r="F131" s="50"/>
      <c r="G131" s="50"/>
      <c r="H131" s="50"/>
      <c r="I131" s="43"/>
      <c r="J131" s="43"/>
      <c r="K131" s="55"/>
      <c r="L131" s="56"/>
      <c r="M131" s="56"/>
      <c r="N131" s="56"/>
      <c r="O131" s="56"/>
      <c r="P131" s="56"/>
      <c r="Q131" s="26"/>
    </row>
    <row r="132" spans="1:17" ht="35.25" customHeight="1" x14ac:dyDescent="0.2">
      <c r="A132" s="43"/>
      <c r="B132" s="63" t="s">
        <v>23</v>
      </c>
      <c r="C132" s="94"/>
      <c r="D132" s="94"/>
      <c r="E132" s="50"/>
      <c r="F132" s="50"/>
      <c r="G132" s="50"/>
      <c r="H132" s="50"/>
      <c r="I132" s="43"/>
      <c r="J132" s="43"/>
      <c r="K132" s="55"/>
      <c r="L132" s="56"/>
      <c r="M132" s="56"/>
      <c r="N132" s="56"/>
      <c r="O132" s="56"/>
      <c r="P132" s="56"/>
      <c r="Q132" s="26"/>
    </row>
    <row r="133" spans="1:17" ht="21.95" customHeight="1" x14ac:dyDescent="0.2">
      <c r="A133" s="43"/>
      <c r="B133" s="58" t="s">
        <v>22</v>
      </c>
      <c r="C133" s="94"/>
      <c r="D133" s="94"/>
      <c r="E133" s="50"/>
      <c r="F133" s="50"/>
      <c r="G133" s="50"/>
      <c r="H133" s="50"/>
      <c r="I133" s="43"/>
      <c r="J133" s="43"/>
      <c r="K133" s="55"/>
      <c r="L133" s="56"/>
      <c r="M133" s="56"/>
      <c r="N133" s="56"/>
      <c r="O133" s="56"/>
      <c r="P133" s="56"/>
      <c r="Q133" s="26"/>
    </row>
    <row r="134" spans="1:17" ht="69.75" customHeight="1" x14ac:dyDescent="0.2">
      <c r="A134" s="101" t="s">
        <v>91</v>
      </c>
      <c r="B134" s="91" t="s">
        <v>45</v>
      </c>
      <c r="C134" s="45" t="s">
        <v>103</v>
      </c>
      <c r="D134" s="45"/>
      <c r="E134" s="78">
        <v>6.7308399999999988</v>
      </c>
      <c r="F134" s="78">
        <v>5.4065600000000007</v>
      </c>
      <c r="G134" s="78">
        <v>17.033900000000003</v>
      </c>
      <c r="H134" s="78">
        <v>157.142</v>
      </c>
      <c r="I134" s="78">
        <v>0.14812</v>
      </c>
      <c r="J134" s="78">
        <v>12.11</v>
      </c>
      <c r="K134" s="88">
        <v>4.3999999999999995</v>
      </c>
      <c r="L134" s="88">
        <v>1.4157999999999999</v>
      </c>
      <c r="M134" s="88">
        <v>35.184399999999997</v>
      </c>
      <c r="N134" s="88">
        <v>123.41019999999999</v>
      </c>
      <c r="O134" s="88">
        <v>38.483999999999995</v>
      </c>
      <c r="P134" s="88">
        <v>1.5431999999999999</v>
      </c>
      <c r="Q134" s="26"/>
    </row>
    <row r="135" spans="1:17" ht="40.5" customHeight="1" x14ac:dyDescent="0.2">
      <c r="A135" s="113" t="s">
        <v>76</v>
      </c>
      <c r="B135" s="52" t="s">
        <v>35</v>
      </c>
      <c r="C135" s="45">
        <v>50</v>
      </c>
      <c r="D135" s="45"/>
      <c r="E135" s="43">
        <v>3.75</v>
      </c>
      <c r="F135" s="43">
        <v>4.9000000000000004</v>
      </c>
      <c r="G135" s="43">
        <v>37.200000000000003</v>
      </c>
      <c r="H135" s="87">
        <v>208.5</v>
      </c>
      <c r="I135" s="43">
        <v>0.04</v>
      </c>
      <c r="J135" s="87">
        <v>0</v>
      </c>
      <c r="K135" s="56">
        <v>5</v>
      </c>
      <c r="L135" s="56">
        <v>1.75</v>
      </c>
      <c r="M135" s="56">
        <v>14.5</v>
      </c>
      <c r="N135" s="56">
        <v>45</v>
      </c>
      <c r="O135" s="56">
        <v>10</v>
      </c>
      <c r="P135" s="56">
        <v>1.05</v>
      </c>
      <c r="Q135" s="26"/>
    </row>
    <row r="136" spans="1:17" ht="51.75" customHeight="1" x14ac:dyDescent="0.2">
      <c r="A136" s="101" t="s">
        <v>81</v>
      </c>
      <c r="B136" s="48" t="s">
        <v>38</v>
      </c>
      <c r="C136" s="45">
        <v>200</v>
      </c>
      <c r="D136" s="45"/>
      <c r="E136" s="45">
        <v>0.16</v>
      </c>
      <c r="F136" s="45">
        <v>0.16</v>
      </c>
      <c r="G136" s="45">
        <v>27.88</v>
      </c>
      <c r="H136" s="45">
        <v>114.6</v>
      </c>
      <c r="I136" s="45">
        <v>1.2E-2</v>
      </c>
      <c r="J136" s="45">
        <v>0.9</v>
      </c>
      <c r="K136" s="45">
        <v>0</v>
      </c>
      <c r="L136" s="45">
        <v>0.08</v>
      </c>
      <c r="M136" s="45">
        <v>14.18</v>
      </c>
      <c r="N136" s="45">
        <v>4.4000000000000004</v>
      </c>
      <c r="O136" s="45">
        <v>5.14</v>
      </c>
      <c r="P136" s="45">
        <v>0.95199999999999996</v>
      </c>
      <c r="Q136" s="26"/>
    </row>
    <row r="137" spans="1:17" ht="63" customHeight="1" x14ac:dyDescent="0.4">
      <c r="A137" s="129" t="s">
        <v>58</v>
      </c>
      <c r="B137" s="102" t="s">
        <v>60</v>
      </c>
      <c r="C137" s="117">
        <v>30</v>
      </c>
      <c r="D137" s="45"/>
      <c r="E137" s="103">
        <v>2</v>
      </c>
      <c r="F137" s="103">
        <v>0.36363636363636365</v>
      </c>
      <c r="G137" s="103">
        <v>12.000000000000002</v>
      </c>
      <c r="H137" s="103">
        <v>60</v>
      </c>
      <c r="I137" s="103">
        <v>5.1515151515151521E-2</v>
      </c>
      <c r="J137" s="103">
        <v>0</v>
      </c>
      <c r="K137" s="104">
        <v>0</v>
      </c>
      <c r="L137" s="105">
        <v>0.42424242424242425</v>
      </c>
      <c r="M137" s="105">
        <v>8.787878787878789</v>
      </c>
      <c r="N137" s="105">
        <v>45.45454545454546</v>
      </c>
      <c r="O137" s="105">
        <v>14.242424242424244</v>
      </c>
      <c r="P137" s="105">
        <v>1.1818181818181819</v>
      </c>
      <c r="Q137" s="26"/>
    </row>
    <row r="138" spans="1:17" ht="40.5" customHeight="1" x14ac:dyDescent="0.2">
      <c r="A138" s="43"/>
      <c r="B138" s="92" t="s">
        <v>17</v>
      </c>
      <c r="C138" s="66">
        <v>552</v>
      </c>
      <c r="D138" s="118">
        <v>32</v>
      </c>
      <c r="E138" s="90">
        <f>E134+E135+E136+E137</f>
        <v>12.640839999999999</v>
      </c>
      <c r="F138" s="90">
        <f t="shared" ref="F138:P138" si="12">F134+F135+F136+F137</f>
        <v>10.830196363636365</v>
      </c>
      <c r="G138" s="90">
        <f t="shared" si="12"/>
        <v>94.113900000000001</v>
      </c>
      <c r="H138" s="90">
        <f t="shared" si="12"/>
        <v>540.24199999999996</v>
      </c>
      <c r="I138" s="90">
        <f t="shared" si="12"/>
        <v>0.25163515151515153</v>
      </c>
      <c r="J138" s="90">
        <f t="shared" si="12"/>
        <v>13.01</v>
      </c>
      <c r="K138" s="90">
        <f t="shared" si="12"/>
        <v>9.3999999999999986</v>
      </c>
      <c r="L138" s="90">
        <f t="shared" si="12"/>
        <v>3.6700424242424243</v>
      </c>
      <c r="M138" s="90">
        <f t="shared" si="12"/>
        <v>72.652278787878785</v>
      </c>
      <c r="N138" s="90">
        <f t="shared" si="12"/>
        <v>218.26474545454545</v>
      </c>
      <c r="O138" s="90">
        <f t="shared" si="12"/>
        <v>67.866424242424245</v>
      </c>
      <c r="P138" s="90">
        <f t="shared" si="12"/>
        <v>4.727018181818182</v>
      </c>
      <c r="Q138" s="26"/>
    </row>
    <row r="139" spans="1:17" ht="21.95" customHeight="1" x14ac:dyDescent="0.2">
      <c r="A139" s="43"/>
      <c r="B139" s="44"/>
      <c r="C139" s="94"/>
      <c r="D139" s="94"/>
      <c r="E139" s="50"/>
      <c r="F139" s="50"/>
      <c r="G139" s="50"/>
      <c r="H139" s="50"/>
      <c r="I139" s="43"/>
      <c r="J139" s="43"/>
      <c r="K139" s="55"/>
      <c r="L139" s="56"/>
      <c r="M139" s="56"/>
      <c r="N139" s="56"/>
      <c r="O139" s="56"/>
      <c r="P139" s="56"/>
      <c r="Q139" s="26"/>
    </row>
    <row r="140" spans="1:17" ht="35.25" customHeight="1" x14ac:dyDescent="0.2">
      <c r="A140" s="43"/>
      <c r="B140" s="69" t="s">
        <v>25</v>
      </c>
      <c r="C140" s="66">
        <f>C98+C107+C116+C130+C122+C138</f>
        <v>3140</v>
      </c>
      <c r="D140" s="66"/>
      <c r="E140" s="90">
        <f t="shared" ref="E140:P140" si="13">E98+E107+E116+E130+E122+E138</f>
        <v>95.179526671265108</v>
      </c>
      <c r="F140" s="90">
        <f t="shared" si="13"/>
        <v>86.669889535472663</v>
      </c>
      <c r="G140" s="90">
        <f t="shared" si="13"/>
        <v>499.33741979126791</v>
      </c>
      <c r="H140" s="90">
        <f t="shared" si="13"/>
        <v>3191.3322292449957</v>
      </c>
      <c r="I140" s="90">
        <f t="shared" si="13"/>
        <v>1.5677301509821828</v>
      </c>
      <c r="J140" s="90">
        <f t="shared" si="13"/>
        <v>187.68887729712577</v>
      </c>
      <c r="K140" s="90">
        <f t="shared" si="13"/>
        <v>166.45257443071813</v>
      </c>
      <c r="L140" s="90">
        <f t="shared" si="13"/>
        <v>25.324557038542299</v>
      </c>
      <c r="M140" s="90">
        <f t="shared" si="13"/>
        <v>571.47731159350587</v>
      </c>
      <c r="N140" s="90">
        <f t="shared" si="13"/>
        <v>1455.7725952492533</v>
      </c>
      <c r="O140" s="90">
        <f t="shared" si="13"/>
        <v>520.47556435438446</v>
      </c>
      <c r="P140" s="90">
        <f t="shared" si="13"/>
        <v>30.622940669609882</v>
      </c>
      <c r="Q140" s="26"/>
    </row>
    <row r="141" spans="1:17" ht="21.95" customHeight="1" x14ac:dyDescent="0.2">
      <c r="A141" s="43"/>
      <c r="B141" s="92" t="s">
        <v>26</v>
      </c>
      <c r="C141" s="66">
        <f>C63+C140</f>
        <v>6367</v>
      </c>
      <c r="D141" s="66"/>
      <c r="E141" s="90">
        <f t="shared" ref="E141:P141" si="14">E63+E140</f>
        <v>197.47525833819702</v>
      </c>
      <c r="F141" s="90">
        <f t="shared" si="14"/>
        <v>197.48356381478459</v>
      </c>
      <c r="G141" s="90">
        <f t="shared" si="14"/>
        <v>995.63450657385056</v>
      </c>
      <c r="H141" s="90">
        <f t="shared" si="14"/>
        <v>6598.2070127989919</v>
      </c>
      <c r="I141" s="90">
        <f t="shared" si="14"/>
        <v>3.1702593974079205</v>
      </c>
      <c r="J141" s="90">
        <f t="shared" si="14"/>
        <v>318.33225628828291</v>
      </c>
      <c r="K141" s="90">
        <f t="shared" si="14"/>
        <v>241.80235229976415</v>
      </c>
      <c r="L141" s="90">
        <f t="shared" si="14"/>
        <v>105.95755554857921</v>
      </c>
      <c r="M141" s="90">
        <f t="shared" si="14"/>
        <v>1004.8729518726446</v>
      </c>
      <c r="N141" s="90">
        <f t="shared" si="14"/>
        <v>2771.5309441689378</v>
      </c>
      <c r="O141" s="90">
        <f t="shared" si="14"/>
        <v>1015.1424100795406</v>
      </c>
      <c r="P141" s="90">
        <f t="shared" si="14"/>
        <v>58.52681998824098</v>
      </c>
      <c r="Q141" s="26"/>
    </row>
    <row r="142" spans="1:17" ht="29.25" customHeight="1" x14ac:dyDescent="0.2">
      <c r="A142" s="43"/>
      <c r="B142" s="95" t="s">
        <v>27</v>
      </c>
      <c r="C142" s="96">
        <f>C141/12</f>
        <v>530.58333333333337</v>
      </c>
      <c r="D142" s="118">
        <v>32</v>
      </c>
      <c r="E142" s="90">
        <f t="shared" ref="E142:P142" si="15">E141/12</f>
        <v>16.456271528183084</v>
      </c>
      <c r="F142" s="90">
        <f t="shared" si="15"/>
        <v>16.456963651232048</v>
      </c>
      <c r="G142" s="90">
        <f t="shared" si="15"/>
        <v>82.969542214487547</v>
      </c>
      <c r="H142" s="90">
        <f t="shared" si="15"/>
        <v>549.85058439991599</v>
      </c>
      <c r="I142" s="90">
        <f t="shared" si="15"/>
        <v>0.26418828311732673</v>
      </c>
      <c r="J142" s="90">
        <f t="shared" si="15"/>
        <v>26.527688024023576</v>
      </c>
      <c r="K142" s="90">
        <f t="shared" si="15"/>
        <v>20.150196024980346</v>
      </c>
      <c r="L142" s="90">
        <f t="shared" si="15"/>
        <v>8.8297962957149334</v>
      </c>
      <c r="M142" s="90">
        <f t="shared" si="15"/>
        <v>83.739412656053716</v>
      </c>
      <c r="N142" s="90">
        <f t="shared" si="15"/>
        <v>230.96091201407816</v>
      </c>
      <c r="O142" s="90">
        <f t="shared" si="15"/>
        <v>84.59520083996172</v>
      </c>
      <c r="P142" s="90">
        <f t="shared" si="15"/>
        <v>4.8772349990200814</v>
      </c>
      <c r="Q142" s="26"/>
    </row>
    <row r="143" spans="1:17" ht="21.95" customHeight="1" x14ac:dyDescent="0.2">
      <c r="A143" s="43"/>
      <c r="B143" s="44"/>
      <c r="C143" s="94"/>
      <c r="D143" s="94"/>
      <c r="E143" s="50"/>
      <c r="F143" s="50"/>
      <c r="G143" s="50"/>
      <c r="H143" s="50"/>
      <c r="I143" s="43"/>
      <c r="J143" s="43"/>
      <c r="K143" s="55"/>
      <c r="L143" s="56"/>
      <c r="M143" s="56"/>
      <c r="N143" s="56"/>
      <c r="O143" s="56"/>
      <c r="P143" s="56"/>
      <c r="Q143" s="26"/>
    </row>
    <row r="144" spans="1:17" ht="21.95" customHeight="1" x14ac:dyDescent="0.2">
      <c r="A144" s="43"/>
      <c r="B144" s="48"/>
      <c r="C144" s="45"/>
      <c r="D144" s="45"/>
      <c r="E144" s="43"/>
      <c r="F144" s="43"/>
      <c r="G144" s="43"/>
      <c r="H144" s="43"/>
      <c r="I144" s="43"/>
      <c r="J144" s="43"/>
      <c r="K144" s="55"/>
      <c r="L144" s="56"/>
      <c r="M144" s="56"/>
      <c r="N144" s="56"/>
      <c r="O144" s="56"/>
      <c r="P144" s="56"/>
      <c r="Q144" s="26"/>
    </row>
    <row r="145" spans="1:17" ht="21.95" customHeight="1" x14ac:dyDescent="0.2">
      <c r="A145" s="33"/>
      <c r="B145" s="35"/>
      <c r="C145" s="32"/>
      <c r="D145" s="32"/>
      <c r="E145" s="32"/>
      <c r="F145" s="32"/>
      <c r="G145" s="32"/>
      <c r="H145" s="32"/>
      <c r="I145" s="32"/>
      <c r="J145" s="31"/>
      <c r="K145" s="35"/>
      <c r="L145" s="36"/>
      <c r="M145" s="36"/>
      <c r="N145" s="36"/>
      <c r="O145" s="36"/>
      <c r="P145" s="36"/>
      <c r="Q145" s="26"/>
    </row>
    <row r="146" spans="1:17" x14ac:dyDescent="0.2">
      <c r="A146" s="132"/>
      <c r="B146" s="40"/>
      <c r="C146" s="41"/>
      <c r="D146" s="41"/>
      <c r="E146" s="40"/>
      <c r="F146" s="40"/>
      <c r="G146" s="40"/>
      <c r="H146" s="40"/>
      <c r="I146" s="39"/>
      <c r="J146" s="39"/>
      <c r="K146" s="6"/>
      <c r="L146" s="42"/>
      <c r="M146" s="42"/>
      <c r="N146" s="42"/>
      <c r="O146" s="42"/>
      <c r="P146" s="42"/>
    </row>
    <row r="147" spans="1:17" x14ac:dyDescent="0.2">
      <c r="A147" s="132"/>
      <c r="B147" s="40"/>
      <c r="C147" s="41"/>
      <c r="D147" s="41"/>
      <c r="E147" s="40"/>
      <c r="F147" s="40"/>
      <c r="G147" s="40"/>
      <c r="H147" s="40"/>
      <c r="I147" s="39"/>
      <c r="J147" s="39"/>
      <c r="K147" s="6"/>
      <c r="L147" s="42"/>
      <c r="M147" s="42"/>
      <c r="N147" s="42"/>
      <c r="O147" s="42"/>
      <c r="P147" s="42"/>
    </row>
    <row r="148" spans="1:17" x14ac:dyDescent="0.2">
      <c r="A148" s="132"/>
      <c r="B148" s="40"/>
      <c r="C148" s="41"/>
      <c r="D148" s="41"/>
      <c r="E148" s="40"/>
      <c r="F148" s="40"/>
      <c r="G148" s="40"/>
      <c r="H148" s="40"/>
      <c r="I148" s="39"/>
      <c r="J148" s="39"/>
      <c r="K148" s="6"/>
      <c r="L148" s="42"/>
      <c r="M148" s="42"/>
      <c r="N148" s="42"/>
      <c r="O148" s="42"/>
      <c r="P148" s="42"/>
    </row>
    <row r="149" spans="1:17" x14ac:dyDescent="0.2">
      <c r="A149" s="132"/>
      <c r="B149" s="40"/>
      <c r="C149" s="41"/>
      <c r="D149" s="41"/>
      <c r="E149" s="40"/>
      <c r="F149" s="40"/>
      <c r="G149" s="40"/>
      <c r="H149" s="40"/>
      <c r="I149" s="39"/>
      <c r="J149" s="39"/>
      <c r="K149" s="6"/>
      <c r="L149" s="42"/>
      <c r="M149" s="42"/>
      <c r="N149" s="42"/>
      <c r="O149" s="42"/>
      <c r="P149" s="42"/>
    </row>
    <row r="150" spans="1:17" x14ac:dyDescent="0.2">
      <c r="A150" s="132"/>
      <c r="B150" s="40"/>
      <c r="C150" s="41"/>
      <c r="D150" s="41"/>
      <c r="E150" s="40"/>
      <c r="F150" s="40"/>
      <c r="G150" s="40"/>
      <c r="H150" s="40"/>
      <c r="I150" s="39"/>
      <c r="J150" s="39"/>
      <c r="K150" s="6"/>
      <c r="L150" s="42"/>
      <c r="M150" s="42"/>
      <c r="N150" s="42"/>
      <c r="O150" s="42"/>
      <c r="P150" s="42"/>
    </row>
    <row r="151" spans="1:17" x14ac:dyDescent="0.2">
      <c r="A151" s="132"/>
      <c r="B151" s="40"/>
      <c r="C151" s="41"/>
      <c r="D151" s="41"/>
      <c r="E151" s="40"/>
      <c r="F151" s="40"/>
      <c r="G151" s="40"/>
      <c r="H151" s="40"/>
      <c r="I151" s="39"/>
      <c r="J151" s="39"/>
      <c r="K151" s="6"/>
      <c r="L151" s="42"/>
      <c r="M151" s="42"/>
      <c r="N151" s="42"/>
      <c r="O151" s="42"/>
      <c r="P151" s="42"/>
    </row>
    <row r="152" spans="1:17" x14ac:dyDescent="0.2">
      <c r="A152" s="132"/>
      <c r="B152" s="40"/>
      <c r="C152" s="41"/>
      <c r="D152" s="41"/>
      <c r="E152" s="40"/>
      <c r="F152" s="40"/>
      <c r="G152" s="40"/>
      <c r="H152" s="40"/>
      <c r="I152" s="39"/>
      <c r="J152" s="39"/>
      <c r="K152" s="6"/>
      <c r="L152" s="42"/>
      <c r="M152" s="42"/>
      <c r="N152" s="42"/>
      <c r="O152" s="42"/>
      <c r="P152" s="42"/>
    </row>
    <row r="153" spans="1:17" x14ac:dyDescent="0.2">
      <c r="A153" s="132"/>
      <c r="B153" s="40"/>
      <c r="C153" s="41"/>
      <c r="D153" s="41"/>
      <c r="E153" s="40"/>
      <c r="F153" s="40"/>
      <c r="G153" s="40"/>
      <c r="H153" s="40"/>
      <c r="I153" s="39"/>
      <c r="J153" s="39"/>
      <c r="K153" s="6"/>
      <c r="L153" s="42"/>
      <c r="M153" s="42"/>
      <c r="N153" s="42"/>
      <c r="O153" s="42"/>
      <c r="P153" s="42"/>
    </row>
    <row r="154" spans="1:17" x14ac:dyDescent="0.2">
      <c r="A154" s="132"/>
      <c r="B154" s="40"/>
      <c r="C154" s="41"/>
      <c r="D154" s="41"/>
      <c r="E154" s="40"/>
      <c r="F154" s="40"/>
      <c r="G154" s="40"/>
      <c r="H154" s="40"/>
      <c r="I154" s="39"/>
      <c r="J154" s="39"/>
      <c r="K154" s="6"/>
      <c r="L154" s="42"/>
      <c r="M154" s="42"/>
      <c r="N154" s="42"/>
      <c r="O154" s="42"/>
      <c r="P154" s="42"/>
    </row>
    <row r="155" spans="1:17" x14ac:dyDescent="0.2">
      <c r="A155" s="132"/>
      <c r="B155" s="40"/>
      <c r="C155" s="41"/>
      <c r="D155" s="41"/>
      <c r="E155" s="40"/>
      <c r="F155" s="40"/>
      <c r="G155" s="40"/>
      <c r="H155" s="40"/>
      <c r="I155" s="39"/>
      <c r="J155" s="39"/>
      <c r="K155" s="6"/>
      <c r="L155" s="42"/>
      <c r="M155" s="42"/>
      <c r="N155" s="42"/>
      <c r="O155" s="42"/>
      <c r="P155" s="42"/>
    </row>
    <row r="156" spans="1:17" x14ac:dyDescent="0.2">
      <c r="A156" s="132"/>
      <c r="B156" s="40"/>
      <c r="C156" s="41"/>
      <c r="D156" s="41"/>
      <c r="E156" s="40"/>
      <c r="F156" s="40"/>
      <c r="G156" s="40"/>
      <c r="H156" s="40"/>
      <c r="I156" s="39"/>
      <c r="J156" s="39"/>
      <c r="K156" s="6"/>
      <c r="L156" s="42"/>
      <c r="M156" s="42"/>
      <c r="N156" s="42"/>
      <c r="O156" s="42"/>
      <c r="P156" s="42"/>
    </row>
    <row r="157" spans="1:17" x14ac:dyDescent="0.2">
      <c r="A157" s="132"/>
      <c r="B157" s="40"/>
      <c r="C157" s="41"/>
      <c r="D157" s="41"/>
      <c r="E157" s="40"/>
      <c r="F157" s="40"/>
      <c r="G157" s="40"/>
      <c r="H157" s="40"/>
      <c r="I157" s="39"/>
      <c r="J157" s="39"/>
      <c r="K157" s="6"/>
      <c r="L157" s="42"/>
      <c r="M157" s="42"/>
      <c r="N157" s="42"/>
      <c r="O157" s="42"/>
      <c r="P157" s="42"/>
    </row>
    <row r="158" spans="1:17" x14ac:dyDescent="0.2">
      <c r="A158" s="132"/>
      <c r="B158" s="40"/>
      <c r="C158" s="41"/>
      <c r="D158" s="41"/>
      <c r="E158" s="40"/>
      <c r="F158" s="40"/>
      <c r="G158" s="40"/>
      <c r="H158" s="40"/>
      <c r="I158" s="39"/>
      <c r="J158" s="39"/>
      <c r="K158" s="6"/>
      <c r="L158" s="42"/>
      <c r="M158" s="42"/>
      <c r="N158" s="42"/>
      <c r="O158" s="42"/>
      <c r="P158" s="42"/>
    </row>
  </sheetData>
  <mergeCells count="3">
    <mergeCell ref="A90:C90"/>
    <mergeCell ref="B9:L9"/>
    <mergeCell ref="B89:L89"/>
  </mergeCells>
  <pageMargins left="0.70866141732283472" right="0.70866141732283472" top="0.74803149606299213" bottom="0.74803149606299213" header="0.31496062992125984" footer="0.31496062992125984"/>
  <pageSetup paperSize="9" scale="46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 ГПД 32 руб.!!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Пользователь Windows</cp:lastModifiedBy>
  <cp:lastPrinted>2021-02-01T07:31:39Z</cp:lastPrinted>
  <dcterms:created xsi:type="dcterms:W3CDTF">2019-05-27T07:01:07Z</dcterms:created>
  <dcterms:modified xsi:type="dcterms:W3CDTF">2021-09-09T08:28:41Z</dcterms:modified>
</cp:coreProperties>
</file>